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7.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9.xml" ContentType="application/vnd.openxmlformats-officedocument.drawing+xml"/>
  <Override PartName="/xl/ctrlProps/ctrlProp59.xml" ContentType="application/vnd.ms-excel.controlproperties+xml"/>
  <Override PartName="/xl/ctrlProps/ctrlProp6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1"/>
  <workbookPr showInkAnnotation="0" codeName="ThisWorkbook"/>
  <mc:AlternateContent xmlns:mc="http://schemas.openxmlformats.org/markup-compatibility/2006">
    <mc:Choice Requires="x15">
      <x15ac:absPath xmlns:x15ac="http://schemas.microsoft.com/office/spreadsheetml/2010/11/ac" url="https://andium.sharepoint.com/sites/11.Capital/Shared Documents/Programme Management/Contractor/"/>
    </mc:Choice>
  </mc:AlternateContent>
  <xr:revisionPtr revIDLastSave="0" documentId="8_{54C0DE7D-349C-473B-9093-02E914AB8878}" xr6:coauthVersionLast="47" xr6:coauthVersionMax="47" xr10:uidLastSave="{00000000-0000-0000-0000-000000000000}"/>
  <workbookProtection workbookPassword="C636" lockStructure="1"/>
  <bookViews>
    <workbookView xWindow="-120" yWindow="-120" windowWidth="29040" windowHeight="15840" tabRatio="875" firstSheet="2" activeTab="2" xr2:uid="{00000000-000D-0000-FFFF-FFFF00000000}"/>
  </bookViews>
  <sheets>
    <sheet name="Input Sheet" sheetId="23" state="hidden" r:id="rId1"/>
    <sheet name="Start" sheetId="24" r:id="rId2"/>
    <sheet name="A Company Info" sheetId="1" r:id="rId3"/>
    <sheet name="B Financial" sheetId="3" r:id="rId4"/>
    <sheet name="C Insurance" sheetId="4" r:id="rId5"/>
    <sheet name="D Health &amp; Safety" sheetId="5" r:id="rId6"/>
    <sheet name="E Experience" sheetId="6" r:id="rId7"/>
    <sheet name="F Quality" sheetId="18" r:id="rId8"/>
    <sheet name="G Training" sheetId="19" r:id="rId9"/>
    <sheet name="H Environment" sheetId="20" r:id="rId10"/>
    <sheet name="Summary" sheetId="21" r:id="rId11"/>
    <sheet name="Finish" sheetId="25" r:id="rId12"/>
  </sheets>
  <definedNames>
    <definedName name="Main_Contracting">'E Experience'!$E$6:$E$49</definedName>
    <definedName name="_xlnm.Print_Area" localSheetId="2">'A Company Info'!$A$1:$D$37</definedName>
    <definedName name="_xlnm.Print_Area" localSheetId="3">'B Financial'!$A$1:$D$25</definedName>
    <definedName name="_xlnm.Print_Area" localSheetId="4">'C Insurance'!$A$1:$D$14</definedName>
    <definedName name="_xlnm.Print_Area" localSheetId="5">'D Health &amp; Safety'!$A$1:$D$17</definedName>
    <definedName name="_xlnm.Print_Area" localSheetId="6">'E Experience'!$A$1:$D$57</definedName>
    <definedName name="_xlnm.Print_Area" localSheetId="7">'F Quality'!$A$1:$D$20</definedName>
    <definedName name="_xlnm.Print_Area" localSheetId="11">Finish!$A$1:$E$24</definedName>
    <definedName name="_xlnm.Print_Area" localSheetId="8">'G Training'!$A$1:$D$17</definedName>
    <definedName name="_xlnm.Print_Area" localSheetId="9">'H Environment'!$A$1:$D$14</definedName>
    <definedName name="_xlnm.Print_Area" localSheetId="0">'Input Sheet'!$A$1:$X$3</definedName>
    <definedName name="_xlnm.Print_Area" localSheetId="1">Start!$A$1:$D$21</definedName>
    <definedName name="_xlnm.Print_Area" localSheetId="10">Summary!$A$1:$E$48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D4" i="19"/>
  <c r="D14" i="5"/>
  <c r="G16" i="25"/>
  <c r="G18" i="25"/>
  <c r="D20" i="3"/>
  <c r="G37" i="21"/>
  <c r="D37" i="21" s="1"/>
  <c r="G38" i="21"/>
  <c r="D42" i="21" s="1"/>
  <c r="D11" i="3"/>
  <c r="D3" i="3"/>
  <c r="D9" i="3"/>
  <c r="D13" i="3"/>
  <c r="D15" i="3"/>
  <c r="C24" i="3"/>
  <c r="D24" i="3" s="1"/>
  <c r="G36" i="3"/>
  <c r="D6" i="18"/>
  <c r="D36" i="1"/>
  <c r="J36" i="1"/>
  <c r="G36" i="1" s="1"/>
  <c r="D34" i="1"/>
  <c r="J34" i="1"/>
  <c r="G34" i="1" s="1"/>
  <c r="G24" i="1"/>
  <c r="G10" i="18"/>
  <c r="D24" i="1"/>
  <c r="G26" i="6"/>
  <c r="G28" i="6"/>
  <c r="G31" i="6"/>
  <c r="G33" i="6"/>
  <c r="G35" i="6"/>
  <c r="G37" i="6"/>
  <c r="G40" i="6"/>
  <c r="G42" i="6"/>
  <c r="G44" i="6"/>
  <c r="G46" i="6"/>
  <c r="G49" i="6"/>
  <c r="G51" i="6"/>
  <c r="G53" i="6"/>
  <c r="G55" i="6"/>
  <c r="G24" i="6"/>
  <c r="D12" i="19"/>
  <c r="D4" i="20"/>
  <c r="D6" i="20"/>
  <c r="D6" i="19"/>
  <c r="D18" i="18"/>
  <c r="D16" i="18"/>
  <c r="D14" i="18"/>
  <c r="D12" i="18"/>
  <c r="D8" i="18"/>
  <c r="D4" i="18"/>
  <c r="D12" i="5"/>
  <c r="D10" i="5"/>
  <c r="G13" i="25" s="1"/>
  <c r="D8" i="5"/>
  <c r="D6" i="5"/>
  <c r="D4" i="5"/>
  <c r="G13" i="21" s="1"/>
  <c r="D13" i="21" s="1"/>
  <c r="D10" i="4"/>
  <c r="D7" i="4"/>
  <c r="D5" i="4"/>
  <c r="D4" i="4"/>
  <c r="G12" i="21" s="1"/>
  <c r="D12" i="21" s="1"/>
  <c r="I23" i="25"/>
  <c r="J23" i="25" s="1"/>
  <c r="I21" i="25"/>
  <c r="J21" i="25" s="1"/>
  <c r="I20" i="25"/>
  <c r="G20" i="25"/>
  <c r="I19" i="25"/>
  <c r="G19" i="25"/>
  <c r="AJ3" i="23"/>
  <c r="AI3" i="23"/>
  <c r="AH3" i="23"/>
  <c r="AG3" i="23"/>
  <c r="AF3" i="23"/>
  <c r="AE3" i="23"/>
  <c r="AD3" i="23"/>
  <c r="AC3" i="23"/>
  <c r="AB3" i="23"/>
  <c r="AA3" i="23"/>
  <c r="Z3" i="23"/>
  <c r="Y3" i="23"/>
  <c r="X3" i="23"/>
  <c r="W3" i="23"/>
  <c r="V3" i="23"/>
  <c r="U3" i="23"/>
  <c r="T3" i="23"/>
  <c r="S3" i="23"/>
  <c r="R3" i="23"/>
  <c r="Q3" i="23"/>
  <c r="P3" i="23"/>
  <c r="O3" i="23"/>
  <c r="N3" i="23"/>
  <c r="I3" i="23"/>
  <c r="J3" i="23" s="1"/>
  <c r="K3" i="23"/>
  <c r="L3" i="23" s="1"/>
  <c r="M3" i="23" s="1"/>
  <c r="H3" i="23"/>
  <c r="G3" i="23"/>
  <c r="E3" i="23"/>
  <c r="I24" i="21"/>
  <c r="J24" i="21"/>
  <c r="I25" i="21"/>
  <c r="I26" i="21"/>
  <c r="I27" i="21"/>
  <c r="J27" i="21" s="1"/>
  <c r="I28" i="21"/>
  <c r="J28" i="21" s="1"/>
  <c r="I29" i="21"/>
  <c r="J29" i="21" s="1"/>
  <c r="I30" i="21"/>
  <c r="J30" i="21" s="1"/>
  <c r="I23" i="21"/>
  <c r="J23" i="21" s="1"/>
  <c r="G26" i="21"/>
  <c r="G25" i="21"/>
  <c r="G8" i="20"/>
  <c r="G4" i="20"/>
  <c r="G30" i="21" s="1"/>
  <c r="G12" i="19"/>
  <c r="G10" i="19"/>
  <c r="G8" i="19"/>
  <c r="G4" i="19"/>
  <c r="G16" i="18"/>
  <c r="G14" i="18"/>
  <c r="G18" i="18"/>
  <c r="G8" i="18"/>
  <c r="G6" i="18"/>
  <c r="G4" i="18"/>
  <c r="G22" i="6"/>
  <c r="G24" i="3"/>
  <c r="G17" i="3"/>
  <c r="G15" i="3"/>
  <c r="G13" i="3"/>
  <c r="G11" i="3"/>
  <c r="G9" i="3"/>
  <c r="D8" i="1"/>
  <c r="D30" i="1"/>
  <c r="D26" i="1"/>
  <c r="D12" i="4"/>
  <c r="D40" i="21"/>
  <c r="D8" i="20"/>
  <c r="G17" i="25" s="1"/>
  <c r="D8" i="19"/>
  <c r="D10" i="19"/>
  <c r="G15" i="25"/>
  <c r="D10" i="18"/>
  <c r="D24" i="6"/>
  <c r="D49" i="6"/>
  <c r="D40" i="6"/>
  <c r="D31" i="6"/>
  <c r="D22" i="6"/>
  <c r="D28" i="1"/>
  <c r="D20" i="1"/>
  <c r="D18" i="1"/>
  <c r="D51" i="6"/>
  <c r="D33" i="6"/>
  <c r="D42" i="6"/>
  <c r="D8" i="4"/>
  <c r="D32" i="1"/>
  <c r="D16" i="1"/>
  <c r="D14" i="1"/>
  <c r="D12" i="1"/>
  <c r="D10" i="1"/>
  <c r="D3" i="1"/>
  <c r="B17" i="21"/>
  <c r="B30" i="21" s="1"/>
  <c r="B16" i="21"/>
  <c r="B29" i="21" s="1"/>
  <c r="B15" i="21"/>
  <c r="B28" i="21" s="1"/>
  <c r="B14" i="21"/>
  <c r="B27" i="21" s="1"/>
  <c r="B13" i="21"/>
  <c r="B26" i="21" s="1"/>
  <c r="B12" i="21"/>
  <c r="B25" i="21" s="1"/>
  <c r="B11" i="21"/>
  <c r="B24" i="21" s="1"/>
  <c r="B10" i="21"/>
  <c r="B23" i="21" s="1"/>
  <c r="D6" i="21"/>
  <c r="D5" i="21"/>
  <c r="C3" i="23"/>
  <c r="D4" i="21"/>
  <c r="B3" i="23" s="1"/>
  <c r="D3" i="21"/>
  <c r="D2" i="21"/>
  <c r="A3" i="23" s="1"/>
  <c r="B28" i="20"/>
  <c r="B31" i="19"/>
  <c r="B34" i="18"/>
  <c r="B31" i="5"/>
  <c r="G17" i="21"/>
  <c r="D17" i="21" s="1"/>
  <c r="G15" i="21"/>
  <c r="D15" i="21" s="1"/>
  <c r="G12" i="25"/>
  <c r="G5" i="3" l="1"/>
  <c r="G24" i="21" s="1"/>
  <c r="K24" i="21" s="1"/>
  <c r="D24" i="21" s="1"/>
  <c r="D7" i="3"/>
  <c r="H11" i="25" s="1"/>
  <c r="G29" i="21"/>
  <c r="K29" i="21" s="1"/>
  <c r="D29" i="21" s="1"/>
  <c r="G14" i="25"/>
  <c r="G10" i="21"/>
  <c r="D10" i="21" s="1"/>
  <c r="H10" i="25"/>
  <c r="D39" i="21"/>
  <c r="G28" i="21"/>
  <c r="K28" i="21" s="1"/>
  <c r="D28" i="21" s="1"/>
  <c r="H10" i="21"/>
  <c r="G16" i="21"/>
  <c r="D16" i="21" s="1"/>
  <c r="G10" i="25"/>
  <c r="G14" i="21"/>
  <c r="D14" i="21" s="1"/>
  <c r="G23" i="21"/>
  <c r="K23" i="21" s="1"/>
  <c r="D23" i="21" s="1"/>
  <c r="D38" i="21"/>
  <c r="G21" i="25"/>
  <c r="K21" i="25" s="1"/>
  <c r="D41" i="21"/>
  <c r="K30" i="21"/>
  <c r="D30" i="21" s="1"/>
  <c r="G27" i="21"/>
  <c r="K27" i="21" s="1"/>
  <c r="D27" i="21" s="1"/>
  <c r="G23" i="25"/>
  <c r="K23" i="25" s="1"/>
  <c r="G11" i="25" l="1"/>
  <c r="G11" i="21"/>
  <c r="D11" i="21" s="1"/>
  <c r="H11" i="21"/>
  <c r="G44" i="21"/>
  <c r="D44" i="21" s="1"/>
  <c r="D3" i="23" s="1"/>
  <c r="H44" i="21"/>
  <c r="D32" i="21"/>
  <c r="G19" i="21" l="1"/>
  <c r="H19" i="21" s="1"/>
  <c r="D19" i="21" s="1"/>
</calcChain>
</file>

<file path=xl/sharedStrings.xml><?xml version="1.0" encoding="utf-8"?>
<sst xmlns="http://schemas.openxmlformats.org/spreadsheetml/2006/main" count="491" uniqueCount="217">
  <si>
    <t>INPUT SHEET</t>
  </si>
  <si>
    <t>CONTRACTOR</t>
  </si>
  <si>
    <t>CONTACT NUMBER</t>
  </si>
  <si>
    <t>CONTACT EMAIL</t>
  </si>
  <si>
    <t>SIZE OF BUSINESS</t>
  </si>
  <si>
    <t>AVERAGE TURNOVER</t>
  </si>
  <si>
    <t>QUESTIONNAIRE LAST UPDATED</t>
  </si>
  <si>
    <t>CONTRACTOR CONFIRMED UP TO DATE PASSPORT 2 SAFETY</t>
  </si>
  <si>
    <t>CONTRACTOR CONFIRMED UP TO DATE ASBESTOS AWARENESS</t>
  </si>
  <si>
    <t>DATE OF EXPIRY OF EMPLOYERS LIABILITY INSURANCE</t>
  </si>
  <si>
    <t>DAYS UNTIL EXPIRY EL</t>
  </si>
  <si>
    <t>DATE OF EXPIRY OF PUBLIC LIABILITY INSURANCE</t>
  </si>
  <si>
    <t>DAYS UNTIL EXPIRY PL</t>
  </si>
  <si>
    <t>Main Contracting</t>
  </si>
  <si>
    <t>Electrical Works</t>
  </si>
  <si>
    <t>Groundworks</t>
  </si>
  <si>
    <t>Landscaping</t>
  </si>
  <si>
    <t>Lifts, Hoists and Tracks</t>
  </si>
  <si>
    <t>Kitchens and Bathrooms</t>
  </si>
  <si>
    <t>Window and Door Replacements</t>
  </si>
  <si>
    <t>Decoration</t>
  </si>
  <si>
    <t>Drainage</t>
  </si>
  <si>
    <t>Plumbing</t>
  </si>
  <si>
    <t>Cleaning</t>
  </si>
  <si>
    <t>Access</t>
  </si>
  <si>
    <t>Mechanical Works</t>
  </si>
  <si>
    <t>Roofing</t>
  </si>
  <si>
    <t>Consultant - Design &amp; Specification</t>
  </si>
  <si>
    <t>Consultant - Contract Administration</t>
  </si>
  <si>
    <t>Consultant - Structural Engineering</t>
  </si>
  <si>
    <t>Consultant - Quantity Surveying</t>
  </si>
  <si>
    <t>Consultant - Technical Specialism</t>
  </si>
  <si>
    <t>Consultant - M&amp;E Consultant</t>
  </si>
  <si>
    <t>Consultant - Surveying</t>
  </si>
  <si>
    <t>Consultant - Architecture</t>
  </si>
  <si>
    <t>Other</t>
  </si>
  <si>
    <t>Yes</t>
  </si>
  <si>
    <t>No</t>
  </si>
  <si>
    <t>Public Limited</t>
  </si>
  <si>
    <t>Limited</t>
  </si>
  <si>
    <t>Sole Trader</t>
  </si>
  <si>
    <t>Partnership</t>
  </si>
  <si>
    <t>Voluntary</t>
  </si>
  <si>
    <t>Charity</t>
  </si>
  <si>
    <t>Consortium</t>
  </si>
  <si>
    <t>&lt;10</t>
  </si>
  <si>
    <t>11-20</t>
  </si>
  <si>
    <t>21-30</t>
  </si>
  <si>
    <t>31-50</t>
  </si>
  <si>
    <t>51+</t>
  </si>
  <si>
    <t>ANDIUM HOMES APPROVED CONTRACTOR LIST QUESTIONNAIRE</t>
  </si>
  <si>
    <t>INTRODUCTION</t>
  </si>
  <si>
    <r>
      <t xml:space="preserve">The purpose of this questionnaire is to check your organisations details to ensure that you have the legal, regulatory and other minimum requirements necessary to allow you to tender revenue projects without filling in a questionnaire each time i.e. tender for planned maintenance, repairs and certain refurbishment projects, dependant on the value of the projects. </t>
    </r>
    <r>
      <rPr>
        <b/>
        <sz val="8"/>
        <color theme="1"/>
        <rFont val="Century Gothic"/>
        <family val="2"/>
      </rPr>
      <t>*Your invitation to tender is  a right reserved by the appropriate officer and completion of this document does not guarantee you the right to tender any/all single relevant projects*</t>
    </r>
  </si>
  <si>
    <r>
      <t xml:space="preserve">You will only need to fill this questionnaire once and update your details on a yearly basis to remain on the Andium Homes approved contractor list for all Andium Homes works. </t>
    </r>
    <r>
      <rPr>
        <b/>
        <sz val="8"/>
        <color theme="1"/>
        <rFont val="Century Gothic"/>
        <family val="2"/>
      </rPr>
      <t>*Andium Homes reserves the right to withdraw you from the approved contractors list at any time without warning on non-performance or if you do not update your details in a timely manner*. *Andium Homes also reserves the right to continue to send out further project specific PQQ questionnaires if deemed required*.</t>
    </r>
  </si>
  <si>
    <t xml:space="preserve">Andium Homes has a responsibility to ensure it purchases in accordance with the principals of Best Value when procuring goods and services. </t>
  </si>
  <si>
    <t xml:space="preserve">In sourcing contractors that will provide a service, Andium Homes is seeking to ensure that it identifies organisations that are:
• Legitimate; 
• Financially stable;
• Operate in a responsible manner, and in compliance with relevant legislation; and
• Show a commitment to training and development.
</t>
  </si>
  <si>
    <r>
      <rPr>
        <b/>
        <sz val="8"/>
        <color theme="1"/>
        <rFont val="Century Gothic"/>
        <family val="2"/>
      </rPr>
      <t>Please note:</t>
    </r>
    <r>
      <rPr>
        <sz val="8"/>
        <color theme="1"/>
        <rFont val="Century Gothic"/>
        <family val="2"/>
      </rPr>
      <t xml:space="preserve"> responses will only be evaluated in accordance with the information submitted within the PQQ and not on historic information/relationships.   If the assessment panel feel that information provided needs further clarification, or require further supporting documentation, they reserve the right to make such a request.</t>
    </r>
  </si>
  <si>
    <t>GETTING STARTED</t>
  </si>
  <si>
    <t>Applicants are asked to complete this document electronically, saving additional information if required as directed to in the question.</t>
  </si>
  <si>
    <t xml:space="preserve">This PQQ asks many questions about the applicant and is designed to be completed and submitted electronically. Some questions require the applicant to answer 'yes' or 'no' by marking the appropriate box and others require short answers for which spaces are provided.  </t>
  </si>
  <si>
    <t>Applicants who fail to answer any or all of the questions, may be excluded from further consideration by Andium Homes. Applicants should therefore make every effort to answer all sections of the PQQ.  If a question is irrelevant, please enter ‘not applicable’.</t>
  </si>
  <si>
    <r>
      <t xml:space="preserve">At the end of the questionnaire the contractor will receive a score and pass mark, to give an indication of the result. This is </t>
    </r>
    <r>
      <rPr>
        <b/>
        <sz val="8"/>
        <rFont val="Century Gothic"/>
        <family val="2"/>
      </rPr>
      <t>NOT</t>
    </r>
    <r>
      <rPr>
        <sz val="8"/>
        <rFont val="Century Gothic"/>
        <family val="2"/>
      </rPr>
      <t xml:space="preserve"> the final result and the Andium Homes officer will write to you confirming whether you are on the approved contractor list. </t>
    </r>
  </si>
  <si>
    <t xml:space="preserve">Following the submission of your application, should there be any significant changes to the organisation which materially affect the information previously submitted, applicants are asked to notify Andium Homes.  </t>
  </si>
  <si>
    <r>
      <t xml:space="preserve">Please press the </t>
    </r>
    <r>
      <rPr>
        <b/>
        <sz val="8"/>
        <color rgb="FFFF0000"/>
        <rFont val="Century Gothic"/>
        <family val="2"/>
      </rPr>
      <t>START</t>
    </r>
    <r>
      <rPr>
        <sz val="8"/>
        <rFont val="Century Gothic"/>
        <family val="2"/>
      </rPr>
      <t xml:space="preserve"> button to open the questionnaire. </t>
    </r>
  </si>
  <si>
    <t>SECTION A - Company Information</t>
  </si>
  <si>
    <t>Item</t>
  </si>
  <si>
    <t>Information Required</t>
  </si>
  <si>
    <t>Response</t>
  </si>
  <si>
    <t>Instructions</t>
  </si>
  <si>
    <t>Evaluation</t>
  </si>
  <si>
    <t>Name of the organisation.</t>
  </si>
  <si>
    <t>Name</t>
  </si>
  <si>
    <t>Information</t>
  </si>
  <si>
    <t xml:space="preserve">Registered address of the organisation. </t>
  </si>
  <si>
    <t>Address 1</t>
  </si>
  <si>
    <t>Address 2</t>
  </si>
  <si>
    <t>Country</t>
  </si>
  <si>
    <t>Post Code</t>
  </si>
  <si>
    <t>Principal contact name.</t>
  </si>
  <si>
    <t>Telephone number.</t>
  </si>
  <si>
    <t>Number</t>
  </si>
  <si>
    <t>Email address.</t>
  </si>
  <si>
    <t>eg steve@job.com</t>
  </si>
  <si>
    <t>Company registration number.</t>
  </si>
  <si>
    <t>Type of organisation ie: PLC, Limited, Partnership, etc.</t>
  </si>
  <si>
    <t>Select from drop down</t>
  </si>
  <si>
    <t>Is the company a Consortium?</t>
  </si>
  <si>
    <t>If so please state name of the Consortium and other parties involved.</t>
  </si>
  <si>
    <t>Name if applicable</t>
  </si>
  <si>
    <t>Are there any pending court or tribunal hearings (including Health &amp; Safety and prohibition notices) against your organisation or have you been involved in any over the last 3 years?</t>
  </si>
  <si>
    <t>Scored</t>
  </si>
  <si>
    <t>If yes to the above, please give details (continuing on a separate sheet if necessary):</t>
  </si>
  <si>
    <t>Details if necessary</t>
  </si>
  <si>
    <t>Do any of the organisation’s employees have a relationship with any Board Member or employee of Andium Homes?</t>
  </si>
  <si>
    <t>If yes to the above, please state their name.</t>
  </si>
  <si>
    <t>How many people does the company currently employ?</t>
  </si>
  <si>
    <t>Banded</t>
  </si>
  <si>
    <t xml:space="preserve">Please confirm that you have enclosed a copy of your licence showing the maximum number of non-locally qualified employees allowed from the Regulation of Undertakings and Development Department. </t>
  </si>
  <si>
    <t>Can your organisation confirm that they are working in accordance with Control of Housing and Work (Jersey) Law 2012, if applicable?</t>
  </si>
  <si>
    <t>N/A</t>
  </si>
  <si>
    <t>SECTION B - Financial Information</t>
  </si>
  <si>
    <t>Please confirm your agreement to receiving payment by Bank Authorised Clearing Service (‘BACS’) Systems?</t>
  </si>
  <si>
    <t>Have any of your directors, employees or any part of the organisational structure seeking approved status been subject to bankruptcy, insolvency or receivership proceedings?</t>
  </si>
  <si>
    <t>Provide information</t>
  </si>
  <si>
    <t>Are you able to give us permission to make enquiries with the relevant authorities, including but not limited to the Department of Regulation of Undertakings and Social Security, regarding any information submitted as part of this application.</t>
  </si>
  <si>
    <r>
      <t>Andium Homes may use a credit reference agency to check financial status</t>
    </r>
    <r>
      <rPr>
        <sz val="8"/>
        <color theme="1"/>
        <rFont val="Century Gothic"/>
        <family val="2"/>
      </rPr>
      <t xml:space="preserve">. Please confirm your consent for a financial check to be carried out on your organisation, if necessary? </t>
    </r>
  </si>
  <si>
    <t>Are your organisations tax payments up to date?</t>
  </si>
  <si>
    <t>Are your organisations Social Security payments up to date?</t>
  </si>
  <si>
    <t>Please give the approximate value of assets held by the company (£)</t>
  </si>
  <si>
    <t>Provide ~value</t>
  </si>
  <si>
    <t xml:space="preserve">Applicants are asked to complete the following  for the most recent 3 completed years of trading (most recent year first), for all trading by the applicant only (i.e. not including other members of a Consortium). </t>
  </si>
  <si>
    <t>Year 1 Turnover Most Recent (£)</t>
  </si>
  <si>
    <t>Provide Amount</t>
  </si>
  <si>
    <t>Year 2 Turnover (£)</t>
  </si>
  <si>
    <t>Year 3 Turnover  (£)</t>
  </si>
  <si>
    <t>Andium Homes may request a copy of your company accounts for the last financial year before placing any contracts. Do you have any objections to supplying this information if requested?</t>
  </si>
  <si>
    <t>SECTION C - Insurance Information</t>
  </si>
  <si>
    <r>
      <t xml:space="preserve">Andium Homes </t>
    </r>
    <r>
      <rPr>
        <b/>
        <u/>
        <sz val="8"/>
        <color rgb="FF000000"/>
        <rFont val="Century Gothic"/>
        <family val="2"/>
      </rPr>
      <t>requires evidence</t>
    </r>
    <r>
      <rPr>
        <sz val="8"/>
        <color rgb="FF000000"/>
        <rFont val="Century Gothic"/>
        <family val="2"/>
      </rPr>
      <t xml:space="preserve"> that all of our contractors have in place the relevant insurances required to comply with minimum statutory requirements, and to ensure the safe provision for their employees and members of the public.</t>
    </r>
  </si>
  <si>
    <t>Confirm evidence enclosed for required Employers liability insurance cover
(minimum required by Department £10,000,000.00).</t>
  </si>
  <si>
    <t>Pass / Fail</t>
  </si>
  <si>
    <t>Expiry Date.</t>
  </si>
  <si>
    <t>Enter date</t>
  </si>
  <si>
    <t>Confirm evidence enclosed for required Public Liability insurance cover (minimum required by Department £5,000,000.00).</t>
  </si>
  <si>
    <t>As part of your services do you undertake any design work?</t>
  </si>
  <si>
    <t>If yes, please confirm that you have enclosed  evidence of relevant and sufficient PI insurance cover.</t>
  </si>
  <si>
    <t>SECTION D - Health and Safety</t>
  </si>
  <si>
    <t>Please confirm that you have enclosed your Health and Safety Statement.</t>
  </si>
  <si>
    <t>Please confirm that the documents submitted are signed and dated by the Managing Director or Senior Partner and all documentation supplied must meet and be specific to the requirements of Jersey legislation.</t>
  </si>
  <si>
    <t>Please confirm that you have enclosed evidence of all relevant H&amp;S staff training undertaken, including any specialist training (ideally in the form of a training matrix). Andium Homes requires all personnel employed by you who will work on or visit our sites are in possession of a current Jersey Safety Awareness Test qualification and have received Asbestos Awareness training.</t>
  </si>
  <si>
    <t>Please confirm that you will ensure that any subcontractor you employ to work on or visit this project are in possession of a current Jersey Safety Awareness Test qualification and have received Asbestos Awareness training, and that you will keep copies of certificates for inspection by Andium Homes if required.</t>
  </si>
  <si>
    <t>Please confirm that you have enclosed evidence of a sample Risk Assessment and Safe System of Work for excavation works and working at height (or evidence of Assessments appropriate for the work your company undertakes).</t>
  </si>
  <si>
    <t>Please provide details of how your company manages and monitors health and safety performance (continuing on a separate sheet if necessary).</t>
  </si>
  <si>
    <t>Provide description</t>
  </si>
  <si>
    <t>Please provide details of any reportable accidents or enforcement action that has occurred on construction projects your company has worked on over the last 3 years (continuing on a separate sheet if necessary).</t>
  </si>
  <si>
    <t>SECTION E - Summary of Experience</t>
  </si>
  <si>
    <t>What types of work does your company undertake?</t>
  </si>
  <si>
    <t>Tick the relevant boxes</t>
  </si>
  <si>
    <t>Please provide four case studies based on your company's experience. Andium Homes may make enquiries with the client to verify experience.</t>
  </si>
  <si>
    <t>Please ensure the client is notified and gives permission to be contacted by Andium Homes in this respect.</t>
  </si>
  <si>
    <t>CASE STUDY 1</t>
  </si>
  <si>
    <t>Type of Works</t>
  </si>
  <si>
    <t>Description of works</t>
  </si>
  <si>
    <t>Enter description of works</t>
  </si>
  <si>
    <t>Client</t>
  </si>
  <si>
    <t>Enter client details</t>
  </si>
  <si>
    <t xml:space="preserve"> Approximate Value</t>
  </si>
  <si>
    <t>Enter value</t>
  </si>
  <si>
    <t>CASE STUDY 2</t>
  </si>
  <si>
    <t>CASE STUDY 3</t>
  </si>
  <si>
    <t>CASE STUDY 4</t>
  </si>
  <si>
    <t>SECTION F - Quality Management</t>
  </si>
  <si>
    <t>Do you have a policy and procedure for quality management and have you enclosed it with this document?</t>
  </si>
  <si>
    <t>Is your company registered with the Considerate Constructors Scheme?</t>
  </si>
  <si>
    <t>Do you have a Customer Care policy, if so please confirm that you have enclosed a copy.</t>
  </si>
  <si>
    <t>Please provide details of any professional or trade organisations that your organisation is a member of.</t>
  </si>
  <si>
    <t>Enter in</t>
  </si>
  <si>
    <t xml:space="preserve">Does your own organisation (not group or subcontractors) hold registration/membership with any accredited self-certification schemes such as (but not limited to) FENSA, ECA or NICEIC?  If yes, please confirm if you have enclosed copies of current registration/membership certificates? </t>
  </si>
  <si>
    <t>Do you have procedures for periodically reviewing, correcting and improving quality performance?</t>
  </si>
  <si>
    <t>Do you have arrangements for ensuring that your own suppliers/sub-contractors apply quality management measures that are appropriate to the work for which they are being engaged?</t>
  </si>
  <si>
    <t>Please provide a brief description of your quality management procedures as identified in 6.6 &amp; 6.7.</t>
  </si>
  <si>
    <t xml:space="preserve">SECTION G - Training &amp; Employment </t>
  </si>
  <si>
    <t>Does your organisation have experience of generating employment and training opportunities for long-term unemployed people and experience of promoting supply chain opportunities to new and small enterprises?</t>
  </si>
  <si>
    <t>Is it your policy as an employer to comply with all equality and diversity legislation applicable to Jersey?</t>
  </si>
  <si>
    <t>Please provide a list of training courses that you currently enrol your employees on.</t>
  </si>
  <si>
    <t>Please list the course names</t>
  </si>
  <si>
    <t>How many employees do you have that are currently going through apprenticeships?</t>
  </si>
  <si>
    <t>Provide number</t>
  </si>
  <si>
    <t>Do you employ people from the Back to Work scheme?</t>
  </si>
  <si>
    <t>SECTION H - Waste Disposal and the Environment</t>
  </si>
  <si>
    <t>Is your company an ECO-ACTIVE business.</t>
  </si>
  <si>
    <t>Do you have a waste disposal policy including recycling and reusing waste.</t>
  </si>
  <si>
    <t>Please provide details of your waste disposal policy.</t>
  </si>
  <si>
    <t>Provide details</t>
  </si>
  <si>
    <t>SUMMARY</t>
  </si>
  <si>
    <t>Company</t>
  </si>
  <si>
    <t>Principle Contact</t>
  </si>
  <si>
    <t>Telephone</t>
  </si>
  <si>
    <t>Email</t>
  </si>
  <si>
    <t>Number of Employees</t>
  </si>
  <si>
    <t>MANDATORY QUESTIONS</t>
  </si>
  <si>
    <t>Section</t>
  </si>
  <si>
    <t>Contractors must complete all questions to pass this section</t>
  </si>
  <si>
    <t>Mandatory Questions Completed</t>
  </si>
  <si>
    <t>SCORED QUESTIONS</t>
  </si>
  <si>
    <t>Weighting</t>
  </si>
  <si>
    <t>Score</t>
  </si>
  <si>
    <t xml:space="preserve"> -</t>
  </si>
  <si>
    <t>NOT SCORED</t>
  </si>
  <si>
    <t xml:space="preserve"> - </t>
  </si>
  <si>
    <t>Total Score</t>
  </si>
  <si>
    <t>BANDING CATEGORY AND RISK</t>
  </si>
  <si>
    <t>Size of Business</t>
  </si>
  <si>
    <t>Average Turnover</t>
  </si>
  <si>
    <t>New Business</t>
  </si>
  <si>
    <t xml:space="preserve">&lt;3 Years </t>
  </si>
  <si>
    <t>Small Business</t>
  </si>
  <si>
    <t>£300k +</t>
  </si>
  <si>
    <t>Small - Medium Business</t>
  </si>
  <si>
    <t>£600k +</t>
  </si>
  <si>
    <t>Medium Business</t>
  </si>
  <si>
    <t>£1.2m +</t>
  </si>
  <si>
    <t>Medium Large Business</t>
  </si>
  <si>
    <t>£3m +</t>
  </si>
  <si>
    <t>Large Business</t>
  </si>
  <si>
    <t>£5m +</t>
  </si>
  <si>
    <t>NOTE: Andium Homes reserves the right to mark down any section that has been completed incorrectly.</t>
  </si>
  <si>
    <t>NOTE: If a contractor acts fraudulently completing in this questionnaire, they will bestruck-off the Approved List.</t>
  </si>
  <si>
    <t>FINISHING INSTRUCTIONS</t>
  </si>
  <si>
    <t>DECLARATION</t>
  </si>
  <si>
    <t>This documentation is a true and accurate representation of my organisations, financial standing, process, procedures and experience. All documentation is present/enclosed and has been prepared in line with current legislative requirements.</t>
  </si>
  <si>
    <t>Please electronically sign below</t>
  </si>
  <si>
    <t>ie j.smith2015</t>
  </si>
  <si>
    <t>CHECKLIST</t>
  </si>
  <si>
    <t>FINISH</t>
  </si>
  <si>
    <t>Save this worksheet onto your hard drive.</t>
  </si>
  <si>
    <t xml:space="preserve">Attach the whole spread sheet (in excel format) to an email with all of the supporting documentation i.e. insurances, licences etc. </t>
  </si>
  <si>
    <t xml:space="preserve">Await email confirmation of acceptance of documentation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</si>
</sst>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39">
    <font>
      <sz val="11"/>
      <color theme="1"/>
      <name val="Calibri"/>
      <family val="2"/>
      <scheme val="minor"/>
    </font>
    <font>
      <b/>
      <sz val="11"/>
      <color theme="1"/>
      <name val="Calibri"/>
      <family val="2"/>
      <scheme val="minor"/>
    </font>
    <font>
      <b/>
      <sz val="9"/>
      <color rgb="FF000000"/>
      <name val="Century Gothic"/>
      <family val="2"/>
    </font>
    <font>
      <b/>
      <sz val="8"/>
      <name val="Century Gothic"/>
      <family val="2"/>
    </font>
    <font>
      <sz val="8"/>
      <color theme="1"/>
      <name val="Century Gothic"/>
      <family val="2"/>
    </font>
    <font>
      <b/>
      <sz val="8"/>
      <color rgb="FF000000"/>
      <name val="Century Gothic"/>
      <family val="2"/>
    </font>
    <font>
      <b/>
      <sz val="8"/>
      <color theme="1"/>
      <name val="Century Gothic"/>
      <family val="2"/>
    </font>
    <font>
      <i/>
      <sz val="8"/>
      <name val="Century Gothic"/>
      <family val="2"/>
    </font>
    <font>
      <sz val="8"/>
      <name val="Century Gothic"/>
      <family val="2"/>
    </font>
    <font>
      <i/>
      <sz val="8"/>
      <color theme="1"/>
      <name val="Century Gothic"/>
      <family val="2"/>
    </font>
    <font>
      <sz val="8"/>
      <color rgb="FF000000"/>
      <name val="Century Gothic"/>
      <family val="2"/>
    </font>
    <font>
      <sz val="8"/>
      <color theme="1"/>
      <name val="Calibri"/>
      <family val="2"/>
      <scheme val="minor"/>
    </font>
    <font>
      <b/>
      <sz val="8"/>
      <color rgb="FFC00000"/>
      <name val="Century Gothic"/>
      <family val="2"/>
    </font>
    <font>
      <i/>
      <sz val="8"/>
      <color rgb="FFC00000"/>
      <name val="Century Gothic"/>
      <family val="2"/>
    </font>
    <font>
      <sz val="8"/>
      <color rgb="FFC00000"/>
      <name val="Century Gothic"/>
      <family val="2"/>
    </font>
    <font>
      <sz val="11"/>
      <color rgb="FFC00000"/>
      <name val="Century Gothic"/>
      <family val="2"/>
    </font>
    <font>
      <sz val="8"/>
      <color rgb="FFC00000"/>
      <name val="Calibri"/>
      <family val="2"/>
      <scheme val="minor"/>
    </font>
    <font>
      <i/>
      <sz val="8"/>
      <color rgb="FF000000"/>
      <name val="Century Gothic"/>
      <family val="2"/>
    </font>
    <font>
      <b/>
      <u/>
      <sz val="8"/>
      <color rgb="FF000000"/>
      <name val="Century Gothic"/>
      <family val="2"/>
    </font>
    <font>
      <b/>
      <sz val="8"/>
      <color theme="0"/>
      <name val="Century Gothic"/>
      <family val="2"/>
    </font>
    <font>
      <b/>
      <i/>
      <sz val="8"/>
      <color theme="1"/>
      <name val="Century Gothic"/>
      <family val="2"/>
    </font>
    <font>
      <b/>
      <i/>
      <sz val="8"/>
      <name val="Century Gothic"/>
      <family val="2"/>
    </font>
    <font>
      <b/>
      <sz val="8"/>
      <color theme="1"/>
      <name val="Calibri"/>
      <family val="2"/>
      <scheme val="minor"/>
    </font>
    <font>
      <sz val="11"/>
      <color theme="1"/>
      <name val="Arial"/>
      <family val="2"/>
    </font>
    <font>
      <b/>
      <sz val="9"/>
      <color theme="1"/>
      <name val="Century Gothic"/>
      <family val="2"/>
    </font>
    <font>
      <b/>
      <sz val="10"/>
      <color theme="1"/>
      <name val="Century Gothic"/>
      <family val="2"/>
    </font>
    <font>
      <b/>
      <sz val="11"/>
      <color theme="1"/>
      <name val="Century Gothic"/>
      <family val="2"/>
    </font>
    <font>
      <sz val="10"/>
      <color theme="1"/>
      <name val="Century Gothic"/>
      <family val="2"/>
    </font>
    <font>
      <sz val="9"/>
      <color theme="1"/>
      <name val="Century Gothic"/>
      <family val="2"/>
    </font>
    <font>
      <b/>
      <sz val="10"/>
      <name val="Century Gothic"/>
      <family val="2"/>
    </font>
    <font>
      <b/>
      <u/>
      <sz val="10"/>
      <color theme="1"/>
      <name val="Century Gothic"/>
      <family val="2"/>
    </font>
    <font>
      <b/>
      <u/>
      <sz val="10"/>
      <name val="Century Gothic"/>
      <family val="2"/>
    </font>
    <font>
      <b/>
      <sz val="10"/>
      <color rgb="FF000000"/>
      <name val="Century Gothic"/>
      <family val="2"/>
    </font>
    <font>
      <sz val="12"/>
      <color theme="1"/>
      <name val="Century Gothic"/>
      <family val="2"/>
    </font>
    <font>
      <b/>
      <sz val="12"/>
      <color theme="1"/>
      <name val="Century Gothic"/>
      <family val="2"/>
    </font>
    <font>
      <sz val="12"/>
      <color theme="1"/>
      <name val="Calibri"/>
      <family val="2"/>
      <scheme val="minor"/>
    </font>
    <font>
      <u/>
      <sz val="11"/>
      <color theme="10"/>
      <name val="Calibri"/>
      <family val="2"/>
      <scheme val="minor"/>
    </font>
    <font>
      <b/>
      <sz val="8"/>
      <color rgb="FFFF0000"/>
      <name val="Century Gothic"/>
      <family val="2"/>
    </font>
    <font>
      <sz val="10"/>
      <name val="Century Gothic"/>
      <family val="2"/>
    </font>
  </fonts>
  <fills count="7">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36" fillId="0" borderId="0" applyNumberFormat="0" applyFill="0" applyBorder="0" applyAlignment="0" applyProtection="0"/>
  </cellStyleXfs>
  <cellXfs count="252">
    <xf numFmtId="0" fontId="0" fillId="0" borderId="0" xfId="0"/>
    <xf numFmtId="0" fontId="0" fillId="0" borderId="0" xfId="0" applyAlignment="1">
      <alignment wrapText="1"/>
    </xf>
    <xf numFmtId="0" fontId="4" fillId="0" borderId="0" xfId="0" applyFont="1"/>
    <xf numFmtId="0" fontId="11"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top" wrapText="1"/>
    </xf>
    <xf numFmtId="0" fontId="5" fillId="3" borderId="0" xfId="0" applyFont="1" applyFill="1" applyAlignment="1">
      <alignment horizontal="left" vertical="top" wrapText="1"/>
    </xf>
    <xf numFmtId="0" fontId="11" fillId="3" borderId="0" xfId="0" applyFont="1" applyFill="1" applyAlignment="1">
      <alignment horizontal="left" vertical="top"/>
    </xf>
    <xf numFmtId="0" fontId="0" fillId="3" borderId="0" xfId="0" applyFill="1" applyAlignment="1">
      <alignment horizontal="left" vertical="top"/>
    </xf>
    <xf numFmtId="0" fontId="4" fillId="3" borderId="0" xfId="0" applyFont="1" applyFill="1" applyAlignment="1">
      <alignment horizontal="left" vertical="top"/>
    </xf>
    <xf numFmtId="49" fontId="11" fillId="3" borderId="0" xfId="0" applyNumberFormat="1" applyFont="1" applyFill="1" applyAlignment="1">
      <alignment horizontal="left" vertical="top"/>
    </xf>
    <xf numFmtId="0" fontId="11" fillId="3" borderId="6" xfId="0" applyFont="1" applyFill="1" applyBorder="1" applyAlignment="1">
      <alignment horizontal="left" vertical="top"/>
    </xf>
    <xf numFmtId="0" fontId="11" fillId="3" borderId="2" xfId="0" applyFont="1" applyFill="1" applyBorder="1" applyAlignment="1">
      <alignment horizontal="left" vertical="top"/>
    </xf>
    <xf numFmtId="0" fontId="4" fillId="3" borderId="6" xfId="0" applyFont="1" applyFill="1" applyBorder="1" applyAlignment="1">
      <alignment horizontal="left" vertical="top"/>
    </xf>
    <xf numFmtId="0" fontId="4" fillId="3" borderId="4" xfId="0" applyFont="1" applyFill="1" applyBorder="1" applyAlignment="1">
      <alignment horizontal="left" vertical="top"/>
    </xf>
    <xf numFmtId="0" fontId="4" fillId="3" borderId="2" xfId="0" applyFont="1" applyFill="1" applyBorder="1" applyAlignment="1">
      <alignment horizontal="left" vertical="top"/>
    </xf>
    <xf numFmtId="49" fontId="4" fillId="3" borderId="6" xfId="0" applyNumberFormat="1" applyFont="1" applyFill="1" applyBorder="1" applyAlignment="1">
      <alignment horizontal="left" vertical="top"/>
    </xf>
    <xf numFmtId="49" fontId="4" fillId="3" borderId="4" xfId="0" applyNumberFormat="1" applyFont="1" applyFill="1" applyBorder="1" applyAlignment="1">
      <alignment horizontal="left" vertical="top"/>
    </xf>
    <xf numFmtId="49" fontId="4" fillId="3" borderId="2" xfId="0" applyNumberFormat="1" applyFont="1" applyFill="1" applyBorder="1" applyAlignment="1">
      <alignment horizontal="left" vertical="top"/>
    </xf>
    <xf numFmtId="0" fontId="11" fillId="3" borderId="4" xfId="0" applyFont="1" applyFill="1" applyBorder="1" applyAlignment="1">
      <alignment horizontal="left" vertical="top"/>
    </xf>
    <xf numFmtId="0" fontId="12" fillId="3" borderId="0" xfId="0" applyFont="1" applyFill="1" applyAlignment="1">
      <alignment horizontal="left" vertical="top" wrapText="1"/>
    </xf>
    <xf numFmtId="0" fontId="13" fillId="3" borderId="0" xfId="0" applyFont="1" applyFill="1" applyAlignment="1">
      <alignment horizontal="left" vertical="top"/>
    </xf>
    <xf numFmtId="0" fontId="13" fillId="3" borderId="0" xfId="0" applyFont="1" applyFill="1" applyAlignment="1">
      <alignment horizontal="left" vertical="top" wrapText="1"/>
    </xf>
    <xf numFmtId="0" fontId="14" fillId="3" borderId="0" xfId="0" applyFont="1" applyFill="1" applyAlignment="1">
      <alignment horizontal="left" vertical="top"/>
    </xf>
    <xf numFmtId="0" fontId="15" fillId="3" borderId="0" xfId="0" applyFont="1" applyFill="1" applyAlignment="1">
      <alignment horizontal="left" vertical="top"/>
    </xf>
    <xf numFmtId="0" fontId="16" fillId="3" borderId="0" xfId="0" applyFont="1" applyFill="1" applyAlignment="1">
      <alignment horizontal="left" vertical="top"/>
    </xf>
    <xf numFmtId="0" fontId="3" fillId="4" borderId="9" xfId="0" applyFont="1" applyFill="1" applyBorder="1" applyAlignment="1">
      <alignment horizontal="left" vertical="top" wrapText="1"/>
    </xf>
    <xf numFmtId="0" fontId="3" fillId="4" borderId="0" xfId="0" applyFont="1" applyFill="1" applyAlignment="1">
      <alignment horizontal="left" vertical="top" wrapText="1"/>
    </xf>
    <xf numFmtId="0" fontId="3"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0" xfId="0" applyFont="1" applyFill="1" applyAlignment="1">
      <alignment horizontal="left" vertical="top" wrapText="1"/>
    </xf>
    <xf numFmtId="0" fontId="8" fillId="4" borderId="0" xfId="0" applyFont="1" applyFill="1" applyAlignment="1">
      <alignment horizontal="left" vertical="top" wrapText="1"/>
    </xf>
    <xf numFmtId="0" fontId="8" fillId="4" borderId="9" xfId="0" applyFont="1" applyFill="1" applyBorder="1" applyAlignment="1">
      <alignment horizontal="left" vertical="top" wrapText="1"/>
    </xf>
    <xf numFmtId="0" fontId="9" fillId="4" borderId="0" xfId="0" applyFont="1" applyFill="1" applyAlignment="1">
      <alignment horizontal="left" vertical="top" wrapText="1"/>
    </xf>
    <xf numFmtId="2" fontId="4" fillId="4" borderId="9" xfId="0" applyNumberFormat="1" applyFont="1" applyFill="1" applyBorder="1" applyAlignment="1">
      <alignment horizontal="left" vertical="top"/>
    </xf>
    <xf numFmtId="0" fontId="4" fillId="4" borderId="0" xfId="0" applyFont="1" applyFill="1" applyAlignment="1">
      <alignment horizontal="left" vertical="top"/>
    </xf>
    <xf numFmtId="0" fontId="4" fillId="4" borderId="9" xfId="0" applyFont="1" applyFill="1" applyBorder="1" applyAlignment="1">
      <alignment horizontal="left" vertical="top"/>
    </xf>
    <xf numFmtId="0" fontId="10" fillId="4" borderId="0" xfId="0" applyFont="1" applyFill="1" applyAlignment="1">
      <alignment horizontal="left" vertical="top" wrapText="1"/>
    </xf>
    <xf numFmtId="0" fontId="11" fillId="4" borderId="10" xfId="0" applyFont="1" applyFill="1" applyBorder="1" applyAlignment="1">
      <alignment horizontal="left" vertical="top"/>
    </xf>
    <xf numFmtId="0" fontId="11" fillId="4" borderId="14" xfId="0" applyFont="1" applyFill="1" applyBorder="1" applyAlignment="1">
      <alignment horizontal="left" vertical="top"/>
    </xf>
    <xf numFmtId="0" fontId="4" fillId="0" borderId="0" xfId="0" applyFont="1" applyAlignment="1">
      <alignment horizontal="left" vertical="top"/>
    </xf>
    <xf numFmtId="0" fontId="4" fillId="3" borderId="0" xfId="0" applyFont="1" applyFill="1"/>
    <xf numFmtId="0" fontId="0" fillId="3" borderId="0" xfId="0" applyFill="1"/>
    <xf numFmtId="0" fontId="10" fillId="4" borderId="0" xfId="0" applyFont="1" applyFill="1" applyAlignment="1">
      <alignment wrapText="1"/>
    </xf>
    <xf numFmtId="0" fontId="7" fillId="4" borderId="5" xfId="0" applyFont="1" applyFill="1" applyBorder="1" applyAlignment="1">
      <alignment vertical="center" wrapText="1"/>
    </xf>
    <xf numFmtId="0" fontId="8" fillId="4" borderId="0" xfId="0" applyFont="1" applyFill="1" applyAlignment="1">
      <alignment horizontal="justify" vertical="center" wrapText="1"/>
    </xf>
    <xf numFmtId="0" fontId="4" fillId="4" borderId="0" xfId="0" applyFont="1" applyFill="1"/>
    <xf numFmtId="0" fontId="4" fillId="4" borderId="5" xfId="0" applyFont="1" applyFill="1" applyBorder="1"/>
    <xf numFmtId="0" fontId="17" fillId="4" borderId="0" xfId="0" applyFont="1" applyFill="1" applyAlignment="1">
      <alignment wrapText="1"/>
    </xf>
    <xf numFmtId="0" fontId="4" fillId="4" borderId="0" xfId="0" applyFont="1" applyFill="1" applyAlignment="1">
      <alignment wrapText="1"/>
    </xf>
    <xf numFmtId="0" fontId="4" fillId="4" borderId="10" xfId="0" applyFont="1" applyFill="1" applyBorder="1" applyAlignment="1">
      <alignment horizontal="left" vertical="top"/>
    </xf>
    <xf numFmtId="0" fontId="4" fillId="4" borderId="14" xfId="0" applyFont="1" applyFill="1" applyBorder="1"/>
    <xf numFmtId="0" fontId="4" fillId="4" borderId="3" xfId="0" applyFont="1" applyFill="1" applyBorder="1"/>
    <xf numFmtId="0" fontId="4" fillId="3" borderId="6" xfId="0" applyFont="1" applyFill="1" applyBorder="1"/>
    <xf numFmtId="0" fontId="4" fillId="3" borderId="2" xfId="0" applyFont="1" applyFill="1" applyBorder="1"/>
    <xf numFmtId="164" fontId="4" fillId="4" borderId="9" xfId="0" applyNumberFormat="1" applyFont="1" applyFill="1" applyBorder="1" applyAlignment="1">
      <alignment horizontal="left" vertical="top"/>
    </xf>
    <xf numFmtId="0" fontId="10" fillId="0" borderId="0" xfId="0" applyFont="1" applyAlignment="1">
      <alignment wrapText="1"/>
    </xf>
    <xf numFmtId="0" fontId="4" fillId="0" borderId="0" xfId="0" applyFont="1" applyAlignment="1">
      <alignment wrapText="1"/>
    </xf>
    <xf numFmtId="0" fontId="4" fillId="3" borderId="0" xfId="0" applyFont="1" applyFill="1" applyAlignment="1">
      <alignment wrapText="1"/>
    </xf>
    <xf numFmtId="0" fontId="0" fillId="3" borderId="0" xfId="0" applyFill="1" applyAlignment="1">
      <alignment wrapText="1"/>
    </xf>
    <xf numFmtId="0" fontId="4" fillId="4" borderId="9" xfId="0" applyFont="1" applyFill="1" applyBorder="1"/>
    <xf numFmtId="0" fontId="6" fillId="4" borderId="0" xfId="0" applyFont="1" applyFill="1" applyAlignment="1">
      <alignment vertical="center" wrapText="1"/>
    </xf>
    <xf numFmtId="0" fontId="4" fillId="4" borderId="10" xfId="0" applyFont="1" applyFill="1" applyBorder="1"/>
    <xf numFmtId="0" fontId="4" fillId="4" borderId="0" xfId="0" applyFont="1" applyFill="1" applyAlignment="1">
      <alignment vertical="top" wrapText="1"/>
    </xf>
    <xf numFmtId="0" fontId="7" fillId="3" borderId="0" xfId="0" applyFont="1" applyFill="1" applyAlignment="1">
      <alignment vertical="center" wrapText="1"/>
    </xf>
    <xf numFmtId="0" fontId="5" fillId="4" borderId="0" xfId="0" applyFont="1" applyFill="1" applyAlignment="1">
      <alignment vertical="center" wrapText="1"/>
    </xf>
    <xf numFmtId="0" fontId="10" fillId="4" borderId="0" xfId="0" applyFont="1" applyFill="1" applyAlignment="1">
      <alignment horizontal="left" vertical="center" wrapText="1"/>
    </xf>
    <xf numFmtId="0" fontId="4" fillId="4" borderId="0" xfId="0" applyFont="1" applyFill="1" applyAlignment="1">
      <alignment horizontal="left"/>
    </xf>
    <xf numFmtId="0" fontId="7" fillId="4" borderId="0" xfId="0" applyFont="1" applyFill="1" applyAlignment="1">
      <alignment horizontal="justify" vertical="center" wrapText="1"/>
    </xf>
    <xf numFmtId="0" fontId="4" fillId="4" borderId="0" xfId="0" applyFont="1" applyFill="1" applyAlignment="1">
      <alignment horizontal="left" wrapText="1"/>
    </xf>
    <xf numFmtId="0" fontId="8" fillId="4" borderId="9" xfId="0" applyFont="1" applyFill="1" applyBorder="1" applyAlignment="1">
      <alignment horizontal="justify" vertical="center" wrapText="1"/>
    </xf>
    <xf numFmtId="0" fontId="5" fillId="3" borderId="1" xfId="0" applyFont="1" applyFill="1" applyBorder="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4" fillId="3" borderId="4" xfId="0" applyFont="1" applyFill="1" applyBorder="1"/>
    <xf numFmtId="0" fontId="19" fillId="2" borderId="0" xfId="0" applyFont="1" applyFill="1" applyAlignment="1">
      <alignment horizontal="left" vertical="top"/>
    </xf>
    <xf numFmtId="0" fontId="4" fillId="4" borderId="9" xfId="0" applyFont="1" applyFill="1" applyBorder="1" applyAlignment="1">
      <alignment horizontal="left"/>
    </xf>
    <xf numFmtId="0" fontId="9" fillId="3" borderId="0" xfId="0" applyFont="1" applyFill="1"/>
    <xf numFmtId="0" fontId="6" fillId="4" borderId="5" xfId="0" applyFont="1" applyFill="1" applyBorder="1" applyAlignment="1">
      <alignment horizontal="left" vertical="top" wrapText="1"/>
    </xf>
    <xf numFmtId="0" fontId="20" fillId="4" borderId="5" xfId="0" applyFont="1" applyFill="1" applyBorder="1" applyAlignment="1">
      <alignment horizontal="left" vertical="top" wrapText="1"/>
    </xf>
    <xf numFmtId="0" fontId="6" fillId="4" borderId="5" xfId="0" applyFont="1" applyFill="1" applyBorder="1" applyAlignment="1">
      <alignment horizontal="left" vertical="top"/>
    </xf>
    <xf numFmtId="0" fontId="21" fillId="4" borderId="5" xfId="0" applyFont="1" applyFill="1" applyBorder="1" applyAlignment="1">
      <alignment horizontal="left" vertical="top" wrapText="1"/>
    </xf>
    <xf numFmtId="0" fontId="22" fillId="4" borderId="3" xfId="0" applyFont="1" applyFill="1" applyBorder="1" applyAlignment="1">
      <alignment horizontal="left" vertical="top"/>
    </xf>
    <xf numFmtId="0" fontId="22" fillId="3" borderId="0" xfId="0" applyFont="1" applyFill="1" applyAlignment="1">
      <alignment horizontal="left" vertical="top"/>
    </xf>
    <xf numFmtId="0" fontId="1" fillId="3" borderId="0" xfId="0" applyFont="1" applyFill="1" applyAlignment="1">
      <alignment horizontal="left" vertical="top"/>
    </xf>
    <xf numFmtId="0" fontId="22" fillId="0" borderId="0" xfId="0" applyFont="1" applyAlignment="1">
      <alignment horizontal="left" vertical="top"/>
    </xf>
    <xf numFmtId="0" fontId="23" fillId="0" borderId="0" xfId="0" applyFont="1"/>
    <xf numFmtId="49" fontId="4" fillId="3" borderId="0" xfId="0" applyNumberFormat="1" applyFont="1" applyFill="1" applyAlignment="1">
      <alignment horizontal="left" vertical="top"/>
    </xf>
    <xf numFmtId="164" fontId="0" fillId="3" borderId="0" xfId="0" applyNumberFormat="1" applyFill="1" applyAlignment="1">
      <alignment horizontal="left" vertical="top"/>
    </xf>
    <xf numFmtId="2" fontId="4" fillId="0" borderId="5" xfId="0" applyNumberFormat="1" applyFont="1" applyBorder="1" applyAlignment="1">
      <alignment horizontal="left" vertical="top" wrapText="1"/>
    </xf>
    <xf numFmtId="1" fontId="0" fillId="3" borderId="0" xfId="0" applyNumberFormat="1" applyFill="1" applyAlignment="1">
      <alignment horizontal="left" vertical="top"/>
    </xf>
    <xf numFmtId="9" fontId="0" fillId="3" borderId="0" xfId="0" applyNumberFormat="1" applyFill="1" applyAlignment="1">
      <alignment horizontal="left" vertical="top"/>
    </xf>
    <xf numFmtId="0" fontId="25" fillId="0" borderId="0" xfId="0" applyFont="1" applyAlignment="1">
      <alignment horizontal="left" vertical="top" wrapText="1"/>
    </xf>
    <xf numFmtId="0" fontId="25" fillId="0" borderId="0" xfId="0" applyFont="1" applyAlignment="1">
      <alignment horizontal="right" textRotation="90"/>
    </xf>
    <xf numFmtId="0" fontId="35" fillId="3" borderId="0" xfId="0" applyFont="1" applyFill="1" applyAlignment="1">
      <alignment horizontal="left" vertical="top"/>
    </xf>
    <xf numFmtId="14" fontId="11" fillId="3" borderId="0" xfId="0" applyNumberFormat="1" applyFont="1" applyFill="1" applyAlignment="1">
      <alignment horizontal="left" vertical="top"/>
    </xf>
    <xf numFmtId="0" fontId="2" fillId="5" borderId="0" xfId="0" applyFont="1" applyFill="1" applyAlignment="1">
      <alignment horizontal="left" vertical="top" wrapText="1"/>
    </xf>
    <xf numFmtId="0" fontId="5" fillId="5" borderId="0" xfId="0" applyFont="1" applyFill="1" applyAlignment="1">
      <alignment horizontal="left" vertical="top" wrapText="1"/>
    </xf>
    <xf numFmtId="0" fontId="11" fillId="5" borderId="0" xfId="0" applyFont="1" applyFill="1" applyAlignment="1">
      <alignment horizontal="left" vertical="top"/>
    </xf>
    <xf numFmtId="0" fontId="0" fillId="5" borderId="0" xfId="0" applyFill="1" applyAlignment="1">
      <alignment horizontal="left" vertical="top"/>
    </xf>
    <xf numFmtId="0" fontId="4" fillId="5" borderId="0" xfId="0" applyFont="1" applyFill="1" applyAlignment="1">
      <alignment horizontal="left" vertical="top"/>
    </xf>
    <xf numFmtId="0" fontId="33" fillId="0" borderId="0" xfId="0" applyFont="1" applyAlignment="1">
      <alignment horizontal="center" vertical="center" wrapText="1"/>
    </xf>
    <xf numFmtId="1" fontId="33" fillId="0" borderId="0" xfId="0" applyNumberFormat="1" applyFont="1" applyAlignment="1">
      <alignment horizontal="center" vertical="center" wrapText="1"/>
    </xf>
    <xf numFmtId="0" fontId="34" fillId="0" borderId="0" xfId="0" applyFont="1" applyAlignment="1">
      <alignment horizontal="center" vertical="center" wrapText="1"/>
    </xf>
    <xf numFmtId="14" fontId="34" fillId="0" borderId="0" xfId="0" applyNumberFormat="1" applyFont="1" applyAlignment="1">
      <alignment horizontal="center" vertical="center" wrapText="1"/>
    </xf>
    <xf numFmtId="0" fontId="2" fillId="5" borderId="8" xfId="0" applyFont="1" applyFill="1" applyBorder="1" applyAlignment="1">
      <alignment horizontal="left" vertical="top" wrapText="1"/>
    </xf>
    <xf numFmtId="0" fontId="9" fillId="4" borderId="5" xfId="0" applyFont="1" applyFill="1" applyBorder="1" applyAlignment="1">
      <alignment horizontal="left" vertical="top" wrapText="1"/>
    </xf>
    <xf numFmtId="0" fontId="11" fillId="4" borderId="3" xfId="0" applyFont="1" applyFill="1" applyBorder="1" applyAlignment="1">
      <alignment horizontal="left" vertical="top"/>
    </xf>
    <xf numFmtId="0" fontId="25" fillId="4" borderId="0" xfId="0" applyFont="1" applyFill="1" applyAlignment="1">
      <alignment horizontal="left" vertical="top" wrapText="1"/>
    </xf>
    <xf numFmtId="0" fontId="4" fillId="4" borderId="5" xfId="0" applyFont="1" applyFill="1" applyBorder="1" applyAlignment="1">
      <alignment horizontal="left" vertical="top" wrapText="1"/>
    </xf>
    <xf numFmtId="0" fontId="6" fillId="4" borderId="0" xfId="0" applyFont="1" applyFill="1" applyAlignment="1">
      <alignment horizontal="left" vertical="top" wrapText="1"/>
    </xf>
    <xf numFmtId="1" fontId="6" fillId="4" borderId="0" xfId="0" applyNumberFormat="1" applyFont="1" applyFill="1" applyAlignment="1">
      <alignment horizontal="left" vertical="top" wrapText="1"/>
    </xf>
    <xf numFmtId="0" fontId="30" fillId="4" borderId="0" xfId="0" applyFont="1" applyFill="1" applyAlignment="1">
      <alignment horizontal="left" vertical="top" wrapText="1"/>
    </xf>
    <xf numFmtId="0" fontId="6" fillId="4" borderId="0" xfId="0" applyFont="1" applyFill="1" applyAlignment="1">
      <alignment horizontal="left" vertical="top"/>
    </xf>
    <xf numFmtId="0" fontId="0" fillId="4" borderId="0" xfId="0" applyFill="1" applyAlignment="1">
      <alignment horizontal="left" vertical="top"/>
    </xf>
    <xf numFmtId="0" fontId="0" fillId="4" borderId="5" xfId="0" applyFill="1" applyBorder="1" applyAlignment="1">
      <alignment horizontal="left" vertical="top"/>
    </xf>
    <xf numFmtId="0" fontId="31" fillId="4" borderId="0" xfId="0" applyFont="1" applyFill="1" applyAlignment="1">
      <alignment horizontal="left" vertical="top" wrapText="1"/>
    </xf>
    <xf numFmtId="0" fontId="6" fillId="4" borderId="0" xfId="0" applyFont="1" applyFill="1" applyAlignment="1">
      <alignment horizontal="center" vertical="top" wrapText="1"/>
    </xf>
    <xf numFmtId="9" fontId="4" fillId="4" borderId="0" xfId="0" applyNumberFormat="1" applyFont="1" applyFill="1" applyAlignment="1">
      <alignment horizontal="left" vertical="top" wrapText="1"/>
    </xf>
    <xf numFmtId="9" fontId="9" fillId="4" borderId="0" xfId="0" applyNumberFormat="1" applyFont="1" applyFill="1" applyAlignment="1">
      <alignment horizontal="center" vertical="top" wrapText="1"/>
    </xf>
    <xf numFmtId="0" fontId="4" fillId="4" borderId="0" xfId="0" applyFont="1" applyFill="1" applyAlignment="1">
      <alignment horizontal="center" vertical="top"/>
    </xf>
    <xf numFmtId="0" fontId="4" fillId="4" borderId="5" xfId="0" applyFont="1" applyFill="1" applyBorder="1" applyAlignment="1">
      <alignment horizontal="left" vertical="top"/>
    </xf>
    <xf numFmtId="9" fontId="8" fillId="4" borderId="0" xfId="0" applyNumberFormat="1" applyFont="1" applyFill="1" applyAlignment="1">
      <alignment horizontal="center" vertical="top" wrapText="1"/>
    </xf>
    <xf numFmtId="0" fontId="7" fillId="4" borderId="5" xfId="0" applyFont="1" applyFill="1" applyBorder="1" applyAlignment="1">
      <alignment horizontal="left" vertical="top" wrapText="1"/>
    </xf>
    <xf numFmtId="0" fontId="24" fillId="4" borderId="0" xfId="0" applyFont="1" applyFill="1" applyAlignment="1">
      <alignment horizontal="left" vertical="top"/>
    </xf>
    <xf numFmtId="0" fontId="28" fillId="4" borderId="0" xfId="0" applyFont="1" applyFill="1" applyAlignment="1">
      <alignment horizontal="left" vertical="top"/>
    </xf>
    <xf numFmtId="0" fontId="4" fillId="4" borderId="0" xfId="0" applyFont="1" applyFill="1" applyAlignment="1">
      <alignment horizontal="center" vertical="top" wrapText="1"/>
    </xf>
    <xf numFmtId="0" fontId="0" fillId="4" borderId="0" xfId="0" applyFill="1" applyAlignment="1">
      <alignment horizontal="center" vertical="top"/>
    </xf>
    <xf numFmtId="0" fontId="8" fillId="4" borderId="0" xfId="0" applyFont="1" applyFill="1" applyAlignment="1">
      <alignment horizontal="center" vertical="top" wrapText="1"/>
    </xf>
    <xf numFmtId="0" fontId="4" fillId="5" borderId="9" xfId="0" applyFont="1" applyFill="1" applyBorder="1" applyAlignment="1">
      <alignment horizontal="left" vertical="top"/>
    </xf>
    <xf numFmtId="0" fontId="32" fillId="5" borderId="0" xfId="0" applyFont="1" applyFill="1" applyAlignment="1">
      <alignment horizontal="left" vertical="top" wrapText="1"/>
    </xf>
    <xf numFmtId="0" fontId="26" fillId="5" borderId="0" xfId="0" applyFont="1" applyFill="1" applyAlignment="1">
      <alignment horizontal="center" vertical="top" wrapText="1"/>
    </xf>
    <xf numFmtId="0" fontId="9" fillId="5" borderId="5" xfId="0" applyFont="1" applyFill="1" applyBorder="1" applyAlignment="1">
      <alignment horizontal="left" vertical="top" wrapText="1"/>
    </xf>
    <xf numFmtId="0" fontId="8" fillId="5" borderId="9" xfId="0" applyFont="1" applyFill="1" applyBorder="1" applyAlignment="1">
      <alignment horizontal="left" vertical="top" wrapText="1"/>
    </xf>
    <xf numFmtId="0" fontId="25" fillId="5" borderId="0" xfId="0" applyFont="1" applyFill="1" applyAlignment="1">
      <alignment horizontal="left" vertical="top" wrapText="1"/>
    </xf>
    <xf numFmtId="0" fontId="27" fillId="5" borderId="0" xfId="0" applyFont="1" applyFill="1" applyAlignment="1">
      <alignment horizontal="left" vertical="top" wrapText="1"/>
    </xf>
    <xf numFmtId="9" fontId="25" fillId="5" borderId="0" xfId="0" applyNumberFormat="1" applyFont="1" applyFill="1" applyAlignment="1">
      <alignment horizontal="center" vertical="top" wrapText="1"/>
    </xf>
    <xf numFmtId="0" fontId="4" fillId="5" borderId="9" xfId="0" applyFont="1" applyFill="1" applyBorder="1" applyAlignment="1">
      <alignment horizontal="left" vertical="top" wrapText="1"/>
    </xf>
    <xf numFmtId="0" fontId="29" fillId="5" borderId="0" xfId="0" applyFont="1" applyFill="1" applyAlignment="1">
      <alignment horizontal="left" vertical="top" wrapText="1"/>
    </xf>
    <xf numFmtId="0" fontId="8" fillId="5" borderId="0" xfId="0" applyFont="1" applyFill="1" applyAlignment="1">
      <alignment horizontal="left" vertical="top" wrapText="1"/>
    </xf>
    <xf numFmtId="1" fontId="25" fillId="5" borderId="0" xfId="0" applyNumberFormat="1" applyFont="1" applyFill="1" applyAlignment="1">
      <alignment horizontal="center" vertical="top" wrapText="1"/>
    </xf>
    <xf numFmtId="0" fontId="4" fillId="5" borderId="5" xfId="0" applyFont="1" applyFill="1" applyBorder="1" applyAlignment="1">
      <alignment horizontal="left" vertical="top" wrapText="1"/>
    </xf>
    <xf numFmtId="0" fontId="5" fillId="5" borderId="8" xfId="0" applyFont="1" applyFill="1" applyBorder="1" applyAlignment="1">
      <alignment horizontal="left" vertical="top" wrapText="1"/>
    </xf>
    <xf numFmtId="0" fontId="36" fillId="3" borderId="0" xfId="1" quotePrefix="1" applyFill="1" applyAlignment="1">
      <alignment horizontal="left" vertical="top"/>
    </xf>
    <xf numFmtId="0" fontId="36" fillId="3" borderId="0" xfId="1" quotePrefix="1" applyFill="1" applyAlignment="1">
      <alignment horizontal="right" vertical="top"/>
    </xf>
    <xf numFmtId="0" fontId="36" fillId="3" borderId="0" xfId="1" quotePrefix="1" applyFill="1"/>
    <xf numFmtId="0" fontId="36" fillId="3" borderId="0" xfId="1" quotePrefix="1" applyFill="1" applyAlignment="1">
      <alignment horizontal="right"/>
    </xf>
    <xf numFmtId="0" fontId="36" fillId="3" borderId="0" xfId="1" quotePrefix="1" applyFill="1" applyAlignment="1">
      <alignment horizontal="right" wrapText="1"/>
    </xf>
    <xf numFmtId="0" fontId="36" fillId="3" borderId="0" xfId="1" quotePrefix="1" applyFill="1" applyBorder="1" applyAlignment="1">
      <alignment horizontal="right"/>
    </xf>
    <xf numFmtId="0" fontId="36" fillId="3" borderId="0" xfId="1" quotePrefix="1" applyFill="1" applyAlignment="1">
      <alignment horizontal="right" vertical="top" wrapText="1"/>
    </xf>
    <xf numFmtId="0" fontId="36" fillId="3" borderId="0" xfId="1" applyFill="1" applyBorder="1" applyAlignment="1">
      <alignment horizontal="right"/>
    </xf>
    <xf numFmtId="0" fontId="36" fillId="3" borderId="0" xfId="1" quotePrefix="1" applyFill="1" applyBorder="1" applyAlignment="1">
      <alignment vertical="center" wrapText="1"/>
    </xf>
    <xf numFmtId="0" fontId="4" fillId="4" borderId="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1" fontId="4" fillId="4" borderId="1" xfId="0" applyNumberFormat="1" applyFont="1" applyFill="1" applyBorder="1" applyAlignment="1" applyProtection="1">
      <alignment horizontal="left" vertical="top" wrapText="1"/>
      <protection locked="0"/>
    </xf>
    <xf numFmtId="0" fontId="9" fillId="4" borderId="0" xfId="0" applyFont="1" applyFill="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protection locked="0"/>
    </xf>
    <xf numFmtId="0" fontId="7" fillId="4" borderId="0" xfId="0" applyFont="1" applyFill="1" applyAlignment="1" applyProtection="1">
      <alignment horizontal="left" vertical="top" wrapText="1"/>
      <protection locked="0"/>
    </xf>
    <xf numFmtId="0" fontId="11" fillId="4" borderId="14" xfId="0" applyFont="1"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 xfId="0" applyFill="1" applyBorder="1" applyAlignment="1" applyProtection="1">
      <alignment horizontal="left" vertical="top"/>
      <protection locked="0"/>
    </xf>
    <xf numFmtId="0" fontId="4" fillId="4" borderId="1" xfId="0" applyFont="1" applyFill="1" applyBorder="1" applyAlignment="1" applyProtection="1">
      <alignment horizontal="left" vertical="top"/>
      <protection locked="0"/>
    </xf>
    <xf numFmtId="0" fontId="4" fillId="4" borderId="14" xfId="0" applyFont="1" applyFill="1" applyBorder="1" applyAlignment="1" applyProtection="1">
      <alignment horizontal="left" vertical="top"/>
      <protection locked="0"/>
    </xf>
    <xf numFmtId="0" fontId="4" fillId="4" borderId="0" xfId="0" applyFont="1" applyFill="1" applyAlignment="1" applyProtection="1">
      <alignment wrapText="1"/>
      <protection locked="0"/>
    </xf>
    <xf numFmtId="0" fontId="4" fillId="4" borderId="0" xfId="0" applyFont="1" applyFill="1" applyAlignment="1" applyProtection="1">
      <alignment vertical="center" wrapText="1"/>
      <protection locked="0"/>
    </xf>
    <xf numFmtId="0" fontId="4" fillId="4" borderId="14" xfId="0" applyFont="1" applyFill="1" applyBorder="1" applyAlignment="1" applyProtection="1">
      <alignment wrapText="1"/>
      <protection locked="0"/>
    </xf>
    <xf numFmtId="0" fontId="4" fillId="4" borderId="0" xfId="0" applyFont="1" applyFill="1" applyProtection="1">
      <protection locked="0"/>
    </xf>
    <xf numFmtId="0" fontId="4" fillId="2" borderId="0" xfId="0" applyFont="1" applyFill="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3" borderId="6" xfId="0" applyFont="1" applyFill="1" applyBorder="1" applyProtection="1">
      <protection locked="0"/>
    </xf>
    <xf numFmtId="0" fontId="4" fillId="3" borderId="0" xfId="0" applyFont="1" applyFill="1" applyProtection="1">
      <protection locked="0"/>
    </xf>
    <xf numFmtId="0" fontId="4" fillId="3" borderId="4" xfId="0" applyFont="1" applyFill="1" applyBorder="1" applyProtection="1">
      <protection locked="0"/>
    </xf>
    <xf numFmtId="0" fontId="4" fillId="3" borderId="2" xfId="0" applyFont="1" applyFill="1" applyBorder="1" applyProtection="1">
      <protection locked="0"/>
    </xf>
    <xf numFmtId="0" fontId="7" fillId="4" borderId="1" xfId="0" applyFont="1" applyFill="1" applyBorder="1" applyAlignment="1" applyProtection="1">
      <alignment horizontal="left" vertical="top" wrapText="1"/>
      <protection locked="0"/>
    </xf>
    <xf numFmtId="0" fontId="7" fillId="4" borderId="0" xfId="0" applyFont="1" applyFill="1" applyAlignment="1" applyProtection="1">
      <alignment horizontal="justify" vertical="center" wrapText="1"/>
      <protection locked="0"/>
    </xf>
    <xf numFmtId="0" fontId="6" fillId="5" borderId="9" xfId="0" applyFont="1" applyFill="1" applyBorder="1" applyAlignment="1">
      <alignment horizontal="left" vertical="top" wrapText="1"/>
    </xf>
    <xf numFmtId="0" fontId="6"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6" fillId="5" borderId="5"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0" xfId="0" applyFont="1" applyFill="1" applyAlignment="1">
      <alignment horizontal="left" vertical="top" wrapText="1"/>
    </xf>
    <xf numFmtId="0" fontId="3" fillId="5" borderId="5" xfId="0" applyFont="1" applyFill="1" applyBorder="1" applyAlignment="1">
      <alignment horizontal="left" vertical="top" wrapText="1"/>
    </xf>
    <xf numFmtId="0" fontId="2" fillId="4" borderId="9"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5"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6" borderId="0" xfId="0" applyFont="1" applyFill="1" applyAlignment="1">
      <alignment horizontal="left" vertical="top" wrapText="1"/>
    </xf>
    <xf numFmtId="0" fontId="4" fillId="6" borderId="5" xfId="0" applyFont="1" applyFill="1" applyBorder="1" applyAlignment="1">
      <alignment horizontal="left" vertical="top" wrapText="1"/>
    </xf>
    <xf numFmtId="0" fontId="4" fillId="6" borderId="5" xfId="0" applyFont="1" applyFill="1" applyBorder="1" applyAlignment="1">
      <alignment horizontal="left" vertical="top"/>
    </xf>
    <xf numFmtId="0" fontId="7" fillId="6" borderId="5" xfId="0" applyFont="1" applyFill="1" applyBorder="1" applyAlignment="1">
      <alignment horizontal="left" vertical="top" wrapText="1"/>
    </xf>
    <xf numFmtId="0" fontId="11" fillId="6" borderId="10" xfId="0" applyFont="1" applyFill="1" applyBorder="1" applyAlignment="1">
      <alignment horizontal="left" vertical="top"/>
    </xf>
    <xf numFmtId="0" fontId="11" fillId="6" borderId="14" xfId="0" applyFont="1" applyFill="1" applyBorder="1" applyAlignment="1">
      <alignment horizontal="left" vertical="top"/>
    </xf>
    <xf numFmtId="0" fontId="11" fillId="6" borderId="3" xfId="0" applyFont="1" applyFill="1" applyBorder="1" applyAlignment="1">
      <alignment horizontal="left" vertical="top"/>
    </xf>
    <xf numFmtId="0" fontId="27" fillId="6" borderId="9" xfId="0" applyFont="1" applyFill="1" applyBorder="1" applyAlignment="1">
      <alignment horizontal="left" vertical="top" wrapText="1"/>
    </xf>
    <xf numFmtId="0" fontId="38" fillId="4" borderId="0" xfId="0" applyFont="1" applyFill="1" applyAlignment="1">
      <alignment vertical="center"/>
    </xf>
    <xf numFmtId="0" fontId="38" fillId="4" borderId="0" xfId="0" applyFont="1" applyFill="1" applyAlignment="1">
      <alignment horizontal="left" vertical="top" wrapText="1"/>
    </xf>
    <xf numFmtId="0" fontId="38" fillId="4" borderId="1"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0" xfId="0" applyFont="1" applyFill="1" applyAlignment="1" applyProtection="1">
      <alignment horizontal="left" vertical="top"/>
      <protection locked="0"/>
    </xf>
    <xf numFmtId="0" fontId="4" fillId="6" borderId="5" xfId="0" applyFont="1" applyFill="1" applyBorder="1" applyAlignment="1" applyProtection="1">
      <alignment horizontal="left" vertical="top" wrapText="1"/>
      <protection locked="0"/>
    </xf>
    <xf numFmtId="0" fontId="0" fillId="6" borderId="5" xfId="0" applyFill="1" applyBorder="1" applyAlignment="1" applyProtection="1">
      <alignment horizontal="left" vertical="top"/>
      <protection locked="0"/>
    </xf>
    <xf numFmtId="0" fontId="8" fillId="4" borderId="0" xfId="0" applyFont="1" applyFill="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0" fillId="6" borderId="0" xfId="0" applyFill="1" applyAlignment="1" applyProtection="1">
      <alignment horizontal="left" vertical="top"/>
      <protection locked="0"/>
    </xf>
    <xf numFmtId="0" fontId="10" fillId="0" borderId="0" xfId="0" applyFont="1" applyAlignment="1">
      <alignment horizontal="left" vertical="top" wrapText="1"/>
    </xf>
    <xf numFmtId="0" fontId="10" fillId="0" borderId="0" xfId="0" applyFont="1" applyAlignment="1">
      <alignment vertical="top" wrapText="1"/>
    </xf>
    <xf numFmtId="0" fontId="4" fillId="0" borderId="0" xfId="0" applyFont="1" applyAlignment="1">
      <alignment vertical="top" wrapText="1"/>
    </xf>
    <xf numFmtId="0" fontId="4" fillId="4" borderId="0" xfId="0" applyFont="1" applyFill="1" applyAlignment="1" applyProtection="1">
      <alignment vertical="top"/>
      <protection locked="0"/>
    </xf>
    <xf numFmtId="14" fontId="4" fillId="4" borderId="1" xfId="0" applyNumberFormat="1" applyFont="1" applyFill="1" applyBorder="1" applyAlignment="1" applyProtection="1">
      <alignment horizontal="left" wrapText="1"/>
      <protection locked="0"/>
    </xf>
    <xf numFmtId="14" fontId="4" fillId="4" borderId="1" xfId="0" applyNumberFormat="1" applyFont="1" applyFill="1" applyBorder="1" applyAlignment="1" applyProtection="1">
      <alignment horizontal="left" vertical="center" wrapText="1"/>
      <protection locked="0"/>
    </xf>
    <xf numFmtId="2" fontId="7" fillId="4" borderId="0" xfId="0" applyNumberFormat="1" applyFont="1" applyFill="1" applyAlignment="1" applyProtection="1">
      <alignment horizontal="left" vertical="top" wrapText="1"/>
      <protection locked="0"/>
    </xf>
    <xf numFmtId="165" fontId="4" fillId="4" borderId="11" xfId="0" applyNumberFormat="1" applyFont="1" applyFill="1" applyBorder="1" applyAlignment="1" applyProtection="1">
      <alignment horizontal="left" vertical="top"/>
      <protection locked="0"/>
    </xf>
    <xf numFmtId="165" fontId="4" fillId="4" borderId="12" xfId="0" applyNumberFormat="1" applyFont="1" applyFill="1" applyBorder="1" applyAlignment="1" applyProtection="1">
      <alignment horizontal="left" vertical="top"/>
      <protection locked="0"/>
    </xf>
    <xf numFmtId="165" fontId="4" fillId="4" borderId="2" xfId="0" applyNumberFormat="1" applyFont="1" applyFill="1" applyBorder="1" applyAlignment="1" applyProtection="1">
      <alignment horizontal="left" vertical="top"/>
      <protection locked="0"/>
    </xf>
    <xf numFmtId="165" fontId="4" fillId="4" borderId="1" xfId="0" applyNumberFormat="1" applyFont="1" applyFill="1" applyBorder="1" applyAlignment="1" applyProtection="1">
      <alignment horizontal="left" vertical="top" wrapText="1"/>
      <protection locked="0"/>
    </xf>
    <xf numFmtId="0" fontId="4" fillId="4" borderId="1" xfId="0" applyFont="1" applyFill="1" applyBorder="1" applyAlignment="1" applyProtection="1">
      <alignment vertical="top" wrapText="1"/>
      <protection locked="0"/>
    </xf>
    <xf numFmtId="0" fontId="0" fillId="3" borderId="0" xfId="0" applyFill="1" applyAlignment="1" applyProtection="1">
      <alignment horizontal="left" vertical="top"/>
      <protection locked="0"/>
    </xf>
    <xf numFmtId="0" fontId="4" fillId="3" borderId="0" xfId="0" applyFont="1" applyFill="1" applyAlignment="1" applyProtection="1">
      <alignment horizontal="left" vertical="top"/>
      <protection locked="0"/>
    </xf>
    <xf numFmtId="0" fontId="10" fillId="4" borderId="0" xfId="0" applyFont="1" applyFill="1" applyAlignment="1">
      <alignment vertical="top" wrapText="1"/>
    </xf>
    <xf numFmtId="0" fontId="0" fillId="6" borderId="0" xfId="0" applyFill="1" applyAlignment="1">
      <alignment horizontal="left" vertical="top"/>
    </xf>
    <xf numFmtId="1" fontId="0" fillId="3" borderId="0" xfId="0" applyNumberFormat="1" applyFill="1" applyAlignment="1" applyProtection="1">
      <alignment horizontal="left" vertical="top"/>
      <protection locked="0"/>
    </xf>
    <xf numFmtId="0" fontId="0" fillId="3" borderId="0" xfId="0" applyFill="1" applyProtection="1">
      <protection locked="0"/>
    </xf>
    <xf numFmtId="0" fontId="0" fillId="0" borderId="5" xfId="0" applyBorder="1"/>
    <xf numFmtId="0" fontId="8" fillId="4" borderId="9" xfId="0" applyFont="1" applyFill="1" applyBorder="1" applyAlignment="1">
      <alignment horizontal="justify" vertical="top" wrapText="1"/>
    </xf>
    <xf numFmtId="0" fontId="7" fillId="4" borderId="1" xfId="0" applyFont="1" applyFill="1" applyBorder="1" applyAlignment="1" applyProtection="1">
      <alignment horizontal="justify" vertical="center" wrapText="1"/>
      <protection locked="0"/>
    </xf>
    <xf numFmtId="0" fontId="2" fillId="5" borderId="0" xfId="0" applyFont="1" applyFill="1" applyAlignment="1">
      <alignment horizontal="left" vertical="center" wrapText="1"/>
    </xf>
    <xf numFmtId="0" fontId="8" fillId="4" borderId="0" xfId="0" applyFont="1" applyFill="1" applyAlignment="1">
      <alignment horizontal="left" vertical="top" wrapText="1"/>
    </xf>
    <xf numFmtId="0" fontId="4" fillId="4" borderId="0" xfId="0" applyFont="1" applyFill="1" applyAlignment="1">
      <alignment horizontal="left" vertical="top" wrapText="1"/>
    </xf>
    <xf numFmtId="0" fontId="2" fillId="5" borderId="7"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top"/>
    </xf>
    <xf numFmtId="0" fontId="4" fillId="4" borderId="0" xfId="0" applyFont="1" applyFill="1" applyAlignment="1">
      <alignment horizontal="center" vertical="top"/>
    </xf>
    <xf numFmtId="0" fontId="4" fillId="4" borderId="5" xfId="0" applyFont="1" applyFill="1" applyBorder="1" applyAlignment="1">
      <alignment horizontal="center" vertical="top"/>
    </xf>
    <xf numFmtId="0" fontId="32" fillId="5" borderId="7" xfId="0" applyFont="1" applyFill="1" applyBorder="1" applyAlignment="1">
      <alignment horizontal="left" vertical="center" wrapText="1"/>
    </xf>
    <xf numFmtId="0" fontId="32" fillId="5" borderId="13" xfId="0" applyFont="1" applyFill="1" applyBorder="1" applyAlignment="1">
      <alignment horizontal="left" vertical="center" wrapText="1"/>
    </xf>
    <xf numFmtId="0" fontId="27" fillId="6" borderId="0" xfId="0" applyFont="1" applyFill="1" applyAlignment="1">
      <alignment horizontal="left" vertical="top" wrapText="1"/>
    </xf>
    <xf numFmtId="0" fontId="29" fillId="5" borderId="0" xfId="0" applyFont="1" applyFill="1" applyAlignment="1">
      <alignment horizontal="left" vertical="top"/>
    </xf>
    <xf numFmtId="0" fontId="29" fillId="5" borderId="5" xfId="0" applyFont="1" applyFill="1" applyBorder="1" applyAlignment="1">
      <alignment horizontal="left" vertical="top"/>
    </xf>
    <xf numFmtId="0" fontId="38" fillId="4" borderId="0" xfId="0" applyFont="1" applyFill="1" applyAlignment="1">
      <alignment horizontal="left" vertical="top" wrapText="1"/>
    </xf>
    <xf numFmtId="2" fontId="25" fillId="5" borderId="9" xfId="0" applyNumberFormat="1" applyFont="1" applyFill="1" applyBorder="1" applyAlignment="1">
      <alignment horizontal="left" vertical="top"/>
    </xf>
    <xf numFmtId="2" fontId="25" fillId="5" borderId="0" xfId="0" applyNumberFormat="1" applyFont="1" applyFill="1" applyAlignment="1">
      <alignment horizontal="left" vertical="top"/>
    </xf>
    <xf numFmtId="2" fontId="25" fillId="5" borderId="5" xfId="0" applyNumberFormat="1" applyFont="1" applyFill="1" applyBorder="1" applyAlignment="1">
      <alignment horizontal="left" vertical="top"/>
    </xf>
    <xf numFmtId="0" fontId="38" fillId="4" borderId="9" xfId="0" applyFont="1" applyFill="1" applyBorder="1" applyAlignment="1">
      <alignment horizontal="left" vertical="top" wrapText="1"/>
    </xf>
  </cellXfs>
  <cellStyles count="2">
    <cellStyle name="Hyperlink" xfId="1" builtinId="8"/>
    <cellStyle name="Normal" xfId="0" builtinId="0"/>
  </cellStyles>
  <dxfs count="10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Style="combo" dx="15" fmlaLink="$C$18" fmlaRange="$B$44:$B$51" noThreeD="1" sel="0" val="0"/>
</file>

<file path=xl/ctrlProps/ctrlProp10.xml><?xml version="1.0" encoding="utf-8"?>
<formControlPr xmlns="http://schemas.microsoft.com/office/spreadsheetml/2009/9/main" objectType="Drop" dropStyle="combo" dx="15" fmlaLink="$C$9" fmlaRange="$B$29:$B$30" noThreeD="1" sel="1" val="0"/>
</file>

<file path=xl/ctrlProps/ctrlProp11.xml><?xml version="1.0" encoding="utf-8"?>
<formControlPr xmlns="http://schemas.microsoft.com/office/spreadsheetml/2009/9/main" objectType="Drop" dropStyle="combo" dx="15" fmlaLink="$C$11" fmlaRange="$B$29:$B$30" noThreeD="1" sel="0" val="0"/>
</file>

<file path=xl/ctrlProps/ctrlProp12.xml><?xml version="1.0" encoding="utf-8"?>
<formControlPr xmlns="http://schemas.microsoft.com/office/spreadsheetml/2009/9/main" objectType="Drop" dropStyle="combo" dx="15" fmlaLink="$J$24" fmlaRange="$B$29:$B$30" noThreeD="1" sel="2" val="0"/>
</file>

<file path=xl/ctrlProps/ctrlProp13.xml><?xml version="1.0" encoding="utf-8"?>
<formControlPr xmlns="http://schemas.microsoft.com/office/spreadsheetml/2009/9/main" objectType="Drop" dropStyle="combo" dx="15" fmlaLink="$C$15" fmlaRange="$B$29:$B$30" noThreeD="1" sel="0" val="0"/>
</file>

<file path=xl/ctrlProps/ctrlProp14.xml><?xml version="1.0" encoding="utf-8"?>
<formControlPr xmlns="http://schemas.microsoft.com/office/spreadsheetml/2009/9/main" objectType="Drop" dropStyle="combo" dx="15" fmlaLink="$C$4" fmlaRange="$B$20:$B$21" noThreeD="1" sel="0" val="0"/>
</file>

<file path=xl/ctrlProps/ctrlProp15.xml><?xml version="1.0" encoding="utf-8"?>
<formControlPr xmlns="http://schemas.microsoft.com/office/spreadsheetml/2009/9/main" objectType="Drop" dropStyle="combo" dx="15" fmlaLink="$C$7" fmlaRange="$B$20:$B$21" noThreeD="1" sel="0" val="0"/>
</file>

<file path=xl/ctrlProps/ctrlProp16.xml><?xml version="1.0" encoding="utf-8"?>
<formControlPr xmlns="http://schemas.microsoft.com/office/spreadsheetml/2009/9/main" objectType="Drop" dropStyle="combo" dx="15" fmlaLink="$C$10" fmlaRange="$B$25:$B$27" noThreeD="1" sel="0" val="0"/>
</file>

<file path=xl/ctrlProps/ctrlProp17.xml><?xml version="1.0" encoding="utf-8"?>
<formControlPr xmlns="http://schemas.microsoft.com/office/spreadsheetml/2009/9/main" objectType="Drop" dropStyle="combo" dx="15" fmlaLink="$C$12" fmlaRange="$B$25:$B$27" noThreeD="1" sel="0" val="0"/>
</file>

<file path=xl/ctrlProps/ctrlProp18.xml><?xml version="1.0" encoding="utf-8"?>
<formControlPr xmlns="http://schemas.microsoft.com/office/spreadsheetml/2009/9/main" objectType="Drop" dropStyle="combo" dx="15" fmlaLink="$C$4" fmlaRange="$B$25:$B$26" noThreeD="1" sel="2" val="0"/>
</file>

<file path=xl/ctrlProps/ctrlProp19.xml><?xml version="1.0" encoding="utf-8"?>
<formControlPr xmlns="http://schemas.microsoft.com/office/spreadsheetml/2009/9/main" objectType="Drop" dropStyle="combo" dx="15" fmlaLink="$C$6" fmlaRange="$B$25:$B$26" noThreeD="1" sel="2" val="0"/>
</file>

<file path=xl/ctrlProps/ctrlProp2.xml><?xml version="1.0" encoding="utf-8"?>
<formControlPr xmlns="http://schemas.microsoft.com/office/spreadsheetml/2009/9/main" objectType="Drop" dropStyle="combo" dx="15" fmlaLink="$C$20" fmlaRange="$B$40:$B$42" noThreeD="1" sel="0" val="0"/>
</file>

<file path=xl/ctrlProps/ctrlProp20.xml><?xml version="1.0" encoding="utf-8"?>
<formControlPr xmlns="http://schemas.microsoft.com/office/spreadsheetml/2009/9/main" objectType="Drop" dropStyle="combo" dx="15" fmlaLink="$C$8" fmlaRange="$B$25:$B$26" noThreeD="1" sel="2" val="0"/>
</file>

<file path=xl/ctrlProps/ctrlProp21.xml><?xml version="1.0" encoding="utf-8"?>
<formControlPr xmlns="http://schemas.microsoft.com/office/spreadsheetml/2009/9/main" objectType="Drop" dropStyle="combo" dx="15" fmlaLink="$C$10" fmlaRange="$B$25:$B$26" noThreeD="1" sel="2" val="0"/>
</file>

<file path=xl/ctrlProps/ctrlProp22.xml><?xml version="1.0" encoding="utf-8"?>
<formControlPr xmlns="http://schemas.microsoft.com/office/spreadsheetml/2009/9/main" objectType="Drop" dropStyle="combo" dx="15" fmlaLink="$C$12" fmlaRange="$B$25:$B$26" noThreeD="1" sel="2" val="0"/>
</file>

<file path=xl/ctrlProps/ctrlProp23.xml><?xml version="1.0" encoding="utf-8"?>
<formControlPr xmlns="http://schemas.microsoft.com/office/spreadsheetml/2009/9/main" objectType="CheckBox" fmlaLink="$C$66" lockText="1" noThreeD="1"/>
</file>

<file path=xl/ctrlProps/ctrlProp24.xml><?xml version="1.0" encoding="utf-8"?>
<formControlPr xmlns="http://schemas.microsoft.com/office/spreadsheetml/2009/9/main" objectType="CheckBox" fmlaLink="$C$70" lockText="1" noThreeD="1"/>
</file>

<file path=xl/ctrlProps/ctrlProp25.xml><?xml version="1.0" encoding="utf-8"?>
<formControlPr xmlns="http://schemas.microsoft.com/office/spreadsheetml/2009/9/main" objectType="CheckBox" fmlaLink="$C$67" lockText="1" noThreeD="1"/>
</file>

<file path=xl/ctrlProps/ctrlProp26.xml><?xml version="1.0" encoding="utf-8"?>
<formControlPr xmlns="http://schemas.microsoft.com/office/spreadsheetml/2009/9/main" objectType="CheckBox" fmlaLink="$C$68" lockText="1" noThreeD="1"/>
</file>

<file path=xl/ctrlProps/ctrlProp27.xml><?xml version="1.0" encoding="utf-8"?>
<formControlPr xmlns="http://schemas.microsoft.com/office/spreadsheetml/2009/9/main" objectType="CheckBox" fmlaLink="$C$69" lockText="1" noThreeD="1"/>
</file>

<file path=xl/ctrlProps/ctrlProp28.xml><?xml version="1.0" encoding="utf-8"?>
<formControlPr xmlns="http://schemas.microsoft.com/office/spreadsheetml/2009/9/main" objectType="CheckBox" fmlaLink="$C$77" lockText="1" noThreeD="1"/>
</file>

<file path=xl/ctrlProps/ctrlProp29.xml><?xml version="1.0" encoding="utf-8"?>
<formControlPr xmlns="http://schemas.microsoft.com/office/spreadsheetml/2009/9/main" objectType="CheckBox" fmlaLink="$C$76" lockText="1" noThreeD="1"/>
</file>

<file path=xl/ctrlProps/ctrlProp3.xml><?xml version="1.0" encoding="utf-8"?>
<formControlPr xmlns="http://schemas.microsoft.com/office/spreadsheetml/2009/9/main" objectType="Drop" dropStyle="combo" dx="15" fmlaLink="$J$24" fmlaRange="$B$40:$B$42" noThreeD="1" sel="3" val="0"/>
</file>

<file path=xl/ctrlProps/ctrlProp30.xml><?xml version="1.0" encoding="utf-8"?>
<formControlPr xmlns="http://schemas.microsoft.com/office/spreadsheetml/2009/9/main" objectType="CheckBox" fmlaLink="$C$75" lockText="1" noThreeD="1"/>
</file>

<file path=xl/ctrlProps/ctrlProp31.xml><?xml version="1.0" encoding="utf-8"?>
<formControlPr xmlns="http://schemas.microsoft.com/office/spreadsheetml/2009/9/main" objectType="CheckBox" fmlaLink="$C$74" lockText="1" noThreeD="1"/>
</file>

<file path=xl/ctrlProps/ctrlProp32.xml><?xml version="1.0" encoding="utf-8"?>
<formControlPr xmlns="http://schemas.microsoft.com/office/spreadsheetml/2009/9/main" objectType="CheckBox" fmlaLink="$C$73" lockText="1" noThreeD="1"/>
</file>

<file path=xl/ctrlProps/ctrlProp33.xml><?xml version="1.0" encoding="utf-8"?>
<formControlPr xmlns="http://schemas.microsoft.com/office/spreadsheetml/2009/9/main" objectType="CheckBox" fmlaLink="$C$72" lockText="1" noThreeD="1"/>
</file>

<file path=xl/ctrlProps/ctrlProp34.xml><?xml version="1.0" encoding="utf-8"?>
<formControlPr xmlns="http://schemas.microsoft.com/office/spreadsheetml/2009/9/main" objectType="CheckBox" fmlaLink="$C$71" lockText="1" noThreeD="1"/>
</file>

<file path=xl/ctrlProps/ctrlProp35.xml><?xml version="1.0" encoding="utf-8"?>
<formControlPr xmlns="http://schemas.microsoft.com/office/spreadsheetml/2009/9/main" objectType="CheckBox" fmlaLink="$C$79" lockText="1" noThreeD="1"/>
</file>

<file path=xl/ctrlProps/ctrlProp36.xml><?xml version="1.0" encoding="utf-8"?>
<formControlPr xmlns="http://schemas.microsoft.com/office/spreadsheetml/2009/9/main" objectType="CheckBox" fmlaLink="$C$78" lockText="1" noThreeD="1"/>
</file>

<file path=xl/ctrlProps/ctrlProp37.xml><?xml version="1.0" encoding="utf-8"?>
<formControlPr xmlns="http://schemas.microsoft.com/office/spreadsheetml/2009/9/main" objectType="CheckBox" fmlaLink="$C$88" lockText="1" noThreeD="1"/>
</file>

<file path=xl/ctrlProps/ctrlProp38.xml><?xml version="1.0" encoding="utf-8"?>
<formControlPr xmlns="http://schemas.microsoft.com/office/spreadsheetml/2009/9/main" objectType="CheckBox" fmlaLink="$C$80" lockText="1" noThreeD="1"/>
</file>

<file path=xl/ctrlProps/ctrlProp39.xml><?xml version="1.0" encoding="utf-8"?>
<formControlPr xmlns="http://schemas.microsoft.com/office/spreadsheetml/2009/9/main" objectType="CheckBox" fmlaLink="$C$84" lockText="1" noThreeD="1"/>
</file>

<file path=xl/ctrlProps/ctrlProp4.xml><?xml version="1.0" encoding="utf-8"?>
<formControlPr xmlns="http://schemas.microsoft.com/office/spreadsheetml/2009/9/main" objectType="Drop" dropStyle="combo" dx="15" fmlaLink="$C$28" fmlaRange="$B$40:$B$42" noThreeD="1" sel="0" val="0"/>
</file>

<file path=xl/ctrlProps/ctrlProp40.xml><?xml version="1.0" encoding="utf-8"?>
<formControlPr xmlns="http://schemas.microsoft.com/office/spreadsheetml/2009/9/main" objectType="CheckBox" fmlaLink="$C$81" lockText="1" noThreeD="1"/>
</file>

<file path=xl/ctrlProps/ctrlProp41.xml><?xml version="1.0" encoding="utf-8"?>
<formControlPr xmlns="http://schemas.microsoft.com/office/spreadsheetml/2009/9/main" objectType="CheckBox" fmlaLink="$C$85" lockText="1" noThreeD="1"/>
</file>

<file path=xl/ctrlProps/ctrlProp42.xml><?xml version="1.0" encoding="utf-8"?>
<formControlPr xmlns="http://schemas.microsoft.com/office/spreadsheetml/2009/9/main" objectType="CheckBox" fmlaLink="$C$82" lockText="1" noThreeD="1"/>
</file>

<file path=xl/ctrlProps/ctrlProp43.xml><?xml version="1.0" encoding="utf-8"?>
<formControlPr xmlns="http://schemas.microsoft.com/office/spreadsheetml/2009/9/main" objectType="CheckBox" fmlaLink="$C$86" lockText="1" noThreeD="1"/>
</file>

<file path=xl/ctrlProps/ctrlProp44.xml><?xml version="1.0" encoding="utf-8"?>
<formControlPr xmlns="http://schemas.microsoft.com/office/spreadsheetml/2009/9/main" objectType="CheckBox" fmlaLink="$C$87" lockText="1" noThreeD="1"/>
</file>

<file path=xl/ctrlProps/ctrlProp45.xml><?xml version="1.0" encoding="utf-8"?>
<formControlPr xmlns="http://schemas.microsoft.com/office/spreadsheetml/2009/9/main" objectType="CheckBox" fmlaLink="$C$83" lockText="1" noThreeD="1"/>
</file>

<file path=xl/ctrlProps/ctrlProp46.xml><?xml version="1.0" encoding="utf-8"?>
<formControlPr xmlns="http://schemas.microsoft.com/office/spreadsheetml/2009/9/main" objectType="Drop" dropStyle="combo" dx="15" fmlaLink="$C$22" fmlaRange="$B$66:$B$88" noThreeD="1" sel="0" val="0"/>
</file>

<file path=xl/ctrlProps/ctrlProp47.xml><?xml version="1.0" encoding="utf-8"?>
<formControlPr xmlns="http://schemas.microsoft.com/office/spreadsheetml/2009/9/main" objectType="Drop" dropStyle="combo" dx="15" fmlaLink="$C$40" fmlaRange="$B$66:$B$88" noThreeD="1" sel="0" val="0"/>
</file>

<file path=xl/ctrlProps/ctrlProp48.xml><?xml version="1.0" encoding="utf-8"?>
<formControlPr xmlns="http://schemas.microsoft.com/office/spreadsheetml/2009/9/main" objectType="Drop" dropStyle="combo" dx="15" fmlaLink="$C$31" fmlaRange="$B$66:$B$88" noThreeD="1" sel="0" val="0"/>
</file>

<file path=xl/ctrlProps/ctrlProp49.xml><?xml version="1.0" encoding="utf-8"?>
<formControlPr xmlns="http://schemas.microsoft.com/office/spreadsheetml/2009/9/main" objectType="Drop" dropStyle="combo" dx="15" fmlaLink="$C$49" fmlaRange="$B$66:$B$88" noThreeD="1" sel="0" val="0"/>
</file>

<file path=xl/ctrlProps/ctrlProp5.xml><?xml version="1.0" encoding="utf-8"?>
<formControlPr xmlns="http://schemas.microsoft.com/office/spreadsheetml/2009/9/main" objectType="Drop" dropStyle="combo" dx="15" fmlaLink="$C$34" fmlaRange="$B$40:$B$42" noThreeD="1" sel="3" val="0"/>
</file>

<file path=xl/ctrlProps/ctrlProp50.xml><?xml version="1.0" encoding="utf-8"?>
<formControlPr xmlns="http://schemas.microsoft.com/office/spreadsheetml/2009/9/main" objectType="Drop" dropStyle="combo" dx="15" fmlaLink="$C$4" fmlaRange="$B$28:$B$29" noThreeD="1" sel="2" val="0"/>
</file>

<file path=xl/ctrlProps/ctrlProp51.xml><?xml version="1.0" encoding="utf-8"?>
<formControlPr xmlns="http://schemas.microsoft.com/office/spreadsheetml/2009/9/main" objectType="Drop" dropStyle="combo" dx="15" fmlaLink="$C$6" fmlaRange="$B$28:$B$29" noThreeD="1" sel="2" val="0"/>
</file>

<file path=xl/ctrlProps/ctrlProp52.xml><?xml version="1.0" encoding="utf-8"?>
<formControlPr xmlns="http://schemas.microsoft.com/office/spreadsheetml/2009/9/main" objectType="Drop" dropStyle="combo" dx="15" fmlaLink="$C$8" fmlaRange="$B$28:$B$29" noThreeD="1" sel="2" val="0"/>
</file>

<file path=xl/ctrlProps/ctrlProp53.xml><?xml version="1.0" encoding="utf-8"?>
<formControlPr xmlns="http://schemas.microsoft.com/office/spreadsheetml/2009/9/main" objectType="Drop" dropStyle="combo" dx="15" fmlaLink="$C$12" fmlaRange="$B$28:$B$29" noThreeD="1" sel="0" val="0"/>
</file>

<file path=xl/ctrlProps/ctrlProp54.xml><?xml version="1.0" encoding="utf-8"?>
<formControlPr xmlns="http://schemas.microsoft.com/office/spreadsheetml/2009/9/main" objectType="Drop" dropStyle="combo" dx="15" fmlaLink="$C$14" fmlaRange="$B$28:$B$29" noThreeD="1" sel="2" val="0"/>
</file>

<file path=xl/ctrlProps/ctrlProp55.xml><?xml version="1.0" encoding="utf-8"?>
<formControlPr xmlns="http://schemas.microsoft.com/office/spreadsheetml/2009/9/main" objectType="Drop" dropStyle="combo" dx="15" fmlaLink="$C$16" fmlaRange="$B$28:$B$29" noThreeD="1" sel="2" val="0"/>
</file>

<file path=xl/ctrlProps/ctrlProp56.xml><?xml version="1.0" encoding="utf-8"?>
<formControlPr xmlns="http://schemas.microsoft.com/office/spreadsheetml/2009/9/main" objectType="Drop" dropStyle="combo" dx="15" fmlaLink="$C$4" fmlaRange="$B$25:$B$26" noThreeD="1" sel="2" val="0"/>
</file>

<file path=xl/ctrlProps/ctrlProp57.xml><?xml version="1.0" encoding="utf-8"?>
<formControlPr xmlns="http://schemas.microsoft.com/office/spreadsheetml/2009/9/main" objectType="Drop" dropStyle="combo" dx="15" fmlaLink="$C$6" fmlaRange="$B$25:$B$26" noThreeD="1" sel="2" val="0"/>
</file>

<file path=xl/ctrlProps/ctrlProp58.xml><?xml version="1.0" encoding="utf-8"?>
<formControlPr xmlns="http://schemas.microsoft.com/office/spreadsheetml/2009/9/main" objectType="Drop" dropStyle="combo" dx="15" fmlaLink="$C$12" fmlaRange="$B$25:$B$26" noThreeD="1" sel="2" val="0"/>
</file>

<file path=xl/ctrlProps/ctrlProp59.xml><?xml version="1.0" encoding="utf-8"?>
<formControlPr xmlns="http://schemas.microsoft.com/office/spreadsheetml/2009/9/main" objectType="Drop" dropStyle="combo" dx="15" fmlaLink="$C$4" fmlaRange="$B$22:$B$23" noThreeD="1" sel="2" val="0"/>
</file>

<file path=xl/ctrlProps/ctrlProp6.xml><?xml version="1.0" encoding="utf-8"?>
<formControlPr xmlns="http://schemas.microsoft.com/office/spreadsheetml/2009/9/main" objectType="Drop" dropStyle="combo" dx="15" fmlaLink="$C$36" fmlaRange="$B$40:$B$42" noThreeD="1" sel="3" val="0"/>
</file>

<file path=xl/ctrlProps/ctrlProp60.xml><?xml version="1.0" encoding="utf-8"?>
<formControlPr xmlns="http://schemas.microsoft.com/office/spreadsheetml/2009/9/main" objectType="Drop" dropStyle="combo" dx="15" fmlaLink="$C$6" fmlaRange="$B$22:$B$23" noThreeD="1" sel="2" val="0"/>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Style="combo" dx="15" fmlaLink="$C$3" fmlaRange="$B$29:$B$30" noThreeD="1" sel="2" val="0"/>
</file>

<file path=xl/ctrlProps/ctrlProp8.xml><?xml version="1.0" encoding="utf-8"?>
<formControlPr xmlns="http://schemas.microsoft.com/office/spreadsheetml/2009/9/main" objectType="Drop" dropStyle="combo" dx="15" fmlaLink="$C$5" fmlaRange="$B$29:$B$30" noThreeD="1" sel="2" val="0"/>
</file>

<file path=xl/ctrlProps/ctrlProp9.xml><?xml version="1.0" encoding="utf-8"?>
<formControlPr xmlns="http://schemas.microsoft.com/office/spreadsheetml/2009/9/main" objectType="Drop" dropStyle="combo" dx="15" fmlaLink="$C$13" fmlaRange="$B$29:$B$30" noThreeD="1" sel="0" val="0"/>
</file>

<file path=xl/drawings/_rels/drawing1.xml.rels><?xml version="1.0" encoding="UTF-8" standalone="yes"?>
<Relationships xmlns="http://schemas.openxmlformats.org/package/2006/relationships"><Relationship Id="rId2" Type="http://schemas.openxmlformats.org/officeDocument/2006/relationships/hyperlink" Target="#'A Company Info'!A1"/><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Finish!Print_Area"/><Relationship Id="rId2" Type="http://schemas.openxmlformats.org/officeDocument/2006/relationships/hyperlink" Target="#'H Environment'!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hyperlink" Target="#'B Financial'!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A Company Info'!A1"/><Relationship Id="rId2" Type="http://schemas.openxmlformats.org/officeDocument/2006/relationships/hyperlink" Target="#'C Insuran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 Financial'!A1"/><Relationship Id="rId2" Type="http://schemas.openxmlformats.org/officeDocument/2006/relationships/hyperlink" Target="#'D Health &amp; Safety'!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C Insurance'!A1"/><Relationship Id="rId2" Type="http://schemas.openxmlformats.org/officeDocument/2006/relationships/hyperlink" Target="#'E Experien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D Health &amp; Safety'!A1"/><Relationship Id="rId2" Type="http://schemas.openxmlformats.org/officeDocument/2006/relationships/hyperlink" Target="#'F Quality'!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E Experience'!A1"/><Relationship Id="rId2" Type="http://schemas.openxmlformats.org/officeDocument/2006/relationships/hyperlink" Target="#'G Training'!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F Quality'!A1"/><Relationship Id="rId2" Type="http://schemas.openxmlformats.org/officeDocument/2006/relationships/hyperlink" Target="#'H Environment'!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G Training'!A1"/><Relationship Id="rId2" Type="http://schemas.openxmlformats.org/officeDocument/2006/relationships/hyperlink" Target="#Summary!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2336524</xdr:colOff>
      <xdr:row>0</xdr:row>
      <xdr:rowOff>172278</xdr:rowOff>
    </xdr:from>
    <xdr:to>
      <xdr:col>3</xdr:col>
      <xdr:colOff>95614</xdr:colOff>
      <xdr:row>0</xdr:row>
      <xdr:rowOff>1000540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27449" y="172278"/>
          <a:ext cx="1435740" cy="828262"/>
        </a:xfrm>
        <a:prstGeom prst="rect">
          <a:avLst/>
        </a:prstGeom>
      </xdr:spPr>
    </xdr:pic>
    <xdr:clientData/>
  </xdr:twoCellAnchor>
  <xdr:twoCellAnchor>
    <xdr:from>
      <xdr:col>1</xdr:col>
      <xdr:colOff>2381249</xdr:colOff>
      <xdr:row>15</xdr:row>
      <xdr:rowOff>57150</xdr:rowOff>
    </xdr:from>
    <xdr:to>
      <xdr:col>2</xdr:col>
      <xdr:colOff>800099</xdr:colOff>
      <xdr:row>19</xdr:row>
      <xdr:rowOff>38100</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2762249" y="7038975"/>
          <a:ext cx="1628775" cy="7810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START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2924273</xdr:colOff>
      <xdr:row>0</xdr:row>
      <xdr:rowOff>134178</xdr:rowOff>
    </xdr:from>
    <xdr:to>
      <xdr:col>3</xdr:col>
      <xdr:colOff>4360013</xdr:colOff>
      <xdr:row>0</xdr:row>
      <xdr:rowOff>962440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6633420" y="134178"/>
          <a:ext cx="1435740" cy="828262"/>
        </a:xfrm>
        <a:prstGeom prst="rect">
          <a:avLst/>
        </a:prstGeom>
      </xdr:spPr>
    </xdr:pic>
    <xdr:clientData/>
  </xdr:twoCellAnchor>
  <xdr:twoCellAnchor>
    <xdr:from>
      <xdr:col>3</xdr:col>
      <xdr:colOff>2947146</xdr:colOff>
      <xdr:row>48</xdr:row>
      <xdr:rowOff>22412</xdr:rowOff>
    </xdr:from>
    <xdr:to>
      <xdr:col>3</xdr:col>
      <xdr:colOff>3861546</xdr:colOff>
      <xdr:row>192</xdr:row>
      <xdr:rowOff>3362</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6790764" y="10242177"/>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twoCellAnchor>
    <xdr:from>
      <xdr:col>3</xdr:col>
      <xdr:colOff>3910853</xdr:colOff>
      <xdr:row>48</xdr:row>
      <xdr:rowOff>22411</xdr:rowOff>
    </xdr:from>
    <xdr:to>
      <xdr:col>5</xdr:col>
      <xdr:colOff>6724</xdr:colOff>
      <xdr:row>192</xdr:row>
      <xdr:rowOff>3361</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7754471" y="10242176"/>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FINISH</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2924273</xdr:colOff>
      <xdr:row>0</xdr:row>
      <xdr:rowOff>134178</xdr:rowOff>
    </xdr:from>
    <xdr:to>
      <xdr:col>3</xdr:col>
      <xdr:colOff>4360013</xdr:colOff>
      <xdr:row>0</xdr:row>
      <xdr:rowOff>962440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6762848" y="134178"/>
          <a:ext cx="1435740" cy="828262"/>
        </a:xfrm>
        <a:prstGeom prst="rect">
          <a:avLst/>
        </a:prstGeom>
      </xdr:spPr>
    </xdr:pic>
    <xdr:clientData/>
  </xdr:twoCellAnchor>
  <xdr:twoCellAnchor>
    <xdr:from>
      <xdr:col>3</xdr:col>
      <xdr:colOff>2947146</xdr:colOff>
      <xdr:row>24</xdr:row>
      <xdr:rowOff>22412</xdr:rowOff>
    </xdr:from>
    <xdr:to>
      <xdr:col>3</xdr:col>
      <xdr:colOff>3861546</xdr:colOff>
      <xdr:row>168</xdr:row>
      <xdr:rowOff>3362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6785721" y="10223687"/>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180975</xdr:rowOff>
        </xdr:from>
        <xdr:to>
          <xdr:col>3</xdr:col>
          <xdr:colOff>4229100</xdr:colOff>
          <xdr:row>10</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licence showing the maximum number of non-locally qualified employees allowed from the Regulation of Undertakings and Development Department.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3</xdr:col>
          <xdr:colOff>4229100</xdr:colOff>
          <xdr:row>11</xdr:row>
          <xdr:rowOff>76200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Employers Liability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190500</xdr:rowOff>
        </xdr:from>
        <xdr:to>
          <xdr:col>3</xdr:col>
          <xdr:colOff>4238625</xdr:colOff>
          <xdr:row>12</xdr:row>
          <xdr:rowOff>38100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B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Public Liability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142875</xdr:rowOff>
        </xdr:from>
        <xdr:to>
          <xdr:col>3</xdr:col>
          <xdr:colOff>4238625</xdr:colOff>
          <xdr:row>16</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B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Health and Safety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3</xdr:col>
          <xdr:colOff>4229100</xdr:colOff>
          <xdr:row>14</xdr:row>
          <xdr:rowOff>38100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B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Quality Management and Customer Care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161925</xdr:rowOff>
        </xdr:from>
        <xdr:to>
          <xdr:col>3</xdr:col>
          <xdr:colOff>4229100</xdr:colOff>
          <xdr:row>15</xdr:row>
          <xdr:rowOff>19050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B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Waste Disposal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180975</xdr:rowOff>
        </xdr:from>
        <xdr:to>
          <xdr:col>3</xdr:col>
          <xdr:colOff>4257675</xdr:colOff>
          <xdr:row>13</xdr:row>
          <xdr:rowOff>38100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B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(IF APPLICABLE) Evidence of Professional Indemnity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142875</xdr:rowOff>
        </xdr:from>
        <xdr:to>
          <xdr:col>3</xdr:col>
          <xdr:colOff>4238625</xdr:colOff>
          <xdr:row>17</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B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all relevant Health and Safety training (ideally in the form of a training matrix)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142875</xdr:rowOff>
        </xdr:from>
        <xdr:to>
          <xdr:col>3</xdr:col>
          <xdr:colOff>4238625</xdr:colOff>
          <xdr:row>18</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B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Enclosed evidence of a sample Risk Assessment and Safe System of Work for excavation works and working at height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2</xdr:col>
          <xdr:colOff>3648075</xdr:colOff>
          <xdr:row>18</xdr:row>
          <xdr:rowOff>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2336524</xdr:colOff>
      <xdr:row>0</xdr:row>
      <xdr:rowOff>172278</xdr:rowOff>
    </xdr:from>
    <xdr:to>
      <xdr:col>3</xdr:col>
      <xdr:colOff>95614</xdr:colOff>
      <xdr:row>0</xdr:row>
      <xdr:rowOff>1000540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27449" y="172278"/>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3657600</xdr:colOff>
          <xdr:row>20</xdr:row>
          <xdr:rowOff>9525</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9525</xdr:rowOff>
        </xdr:from>
        <xdr:to>
          <xdr:col>3</xdr:col>
          <xdr:colOff>19050</xdr:colOff>
          <xdr:row>23</xdr:row>
          <xdr:rowOff>200025</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9525</xdr:rowOff>
        </xdr:from>
        <xdr:to>
          <xdr:col>2</xdr:col>
          <xdr:colOff>3657600</xdr:colOff>
          <xdr:row>27</xdr:row>
          <xdr:rowOff>200025</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9525</xdr:rowOff>
        </xdr:from>
        <xdr:to>
          <xdr:col>2</xdr:col>
          <xdr:colOff>3657600</xdr:colOff>
          <xdr:row>33</xdr:row>
          <xdr:rowOff>200025</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3657600</xdr:colOff>
          <xdr:row>35</xdr:row>
          <xdr:rowOff>190500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2924175</xdr:colOff>
      <xdr:row>37</xdr:row>
      <xdr:rowOff>57150</xdr:rowOff>
    </xdr:from>
    <xdr:to>
      <xdr:col>4</xdr:col>
      <xdr:colOff>0</xdr:colOff>
      <xdr:row>183</xdr:row>
      <xdr:rowOff>38100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515100" y="81534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1952625</xdr:colOff>
      <xdr:row>37</xdr:row>
      <xdr:rowOff>66675</xdr:rowOff>
    </xdr:from>
    <xdr:to>
      <xdr:col>2</xdr:col>
      <xdr:colOff>2867025</xdr:colOff>
      <xdr:row>183</xdr:row>
      <xdr:rowOff>47625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200-00000B000000}"/>
            </a:ext>
          </a:extLst>
        </xdr:cNvPr>
        <xdr:cNvSpPr/>
      </xdr:nvSpPr>
      <xdr:spPr>
        <a:xfrm>
          <a:off x="5543550" y="8162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2343150</xdr:colOff>
      <xdr:row>0</xdr:row>
      <xdr:rowOff>114300</xdr:rowOff>
    </xdr:from>
    <xdr:to>
      <xdr:col>3</xdr:col>
      <xdr:colOff>98430</xdr:colOff>
      <xdr:row>0</xdr:row>
      <xdr:rowOff>940657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1430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xdr:row>
          <xdr:rowOff>180975</xdr:rowOff>
        </xdr:from>
        <xdr:to>
          <xdr:col>3</xdr:col>
          <xdr:colOff>0</xdr:colOff>
          <xdr:row>2</xdr:row>
          <xdr:rowOff>190500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19050</xdr:rowOff>
        </xdr:from>
        <xdr:to>
          <xdr:col>3</xdr:col>
          <xdr:colOff>0</xdr:colOff>
          <xdr:row>4</xdr:row>
          <xdr:rowOff>209550</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8</xdr:row>
          <xdr:rowOff>200025</xdr:rowOff>
        </xdr:to>
        <xdr:sp macro="" textlink="">
          <xdr:nvSpPr>
            <xdr:cNvPr id="9226" name="Drop Down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9525</xdr:rowOff>
        </xdr:from>
        <xdr:to>
          <xdr:col>3</xdr:col>
          <xdr:colOff>0</xdr:colOff>
          <xdr:row>10</xdr:row>
          <xdr:rowOff>209550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23</xdr:row>
          <xdr:rowOff>200025</xdr:rowOff>
        </xdr:to>
        <xdr:sp macro="" textlink="">
          <xdr:nvSpPr>
            <xdr:cNvPr id="9228" name="Drop Down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47625</xdr:rowOff>
        </xdr:from>
        <xdr:to>
          <xdr:col>3</xdr:col>
          <xdr:colOff>0</xdr:colOff>
          <xdr:row>15</xdr:row>
          <xdr:rowOff>0</xdr:rowOff>
        </xdr:to>
        <xdr:sp macro="" textlink="">
          <xdr:nvSpPr>
            <xdr:cNvPr id="9229" name="Drop Down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2924175</xdr:colOff>
      <xdr:row>25</xdr:row>
      <xdr:rowOff>47625</xdr:rowOff>
    </xdr:from>
    <xdr:to>
      <xdr:col>3</xdr:col>
      <xdr:colOff>161925</xdr:colOff>
      <xdr:row>31</xdr:row>
      <xdr:rowOff>9525</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300-00000A000000}"/>
            </a:ext>
          </a:extLst>
        </xdr:cNvPr>
        <xdr:cNvSpPr/>
      </xdr:nvSpPr>
      <xdr:spPr>
        <a:xfrm>
          <a:off x="6515100" y="79152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25</xdr:row>
      <xdr:rowOff>47625</xdr:rowOff>
    </xdr:from>
    <xdr:to>
      <xdr:col>2</xdr:col>
      <xdr:colOff>2886075</xdr:colOff>
      <xdr:row>31</xdr:row>
      <xdr:rowOff>9525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300-00000B000000}"/>
            </a:ext>
          </a:extLst>
        </xdr:cNvPr>
        <xdr:cNvSpPr/>
      </xdr:nvSpPr>
      <xdr:spPr>
        <a:xfrm>
          <a:off x="5562600" y="79152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2390775</xdr:colOff>
      <xdr:row>0</xdr:row>
      <xdr:rowOff>123825</xdr:rowOff>
    </xdr:from>
    <xdr:to>
      <xdr:col>3</xdr:col>
      <xdr:colOff>149865</xdr:colOff>
      <xdr:row>0</xdr:row>
      <xdr:rowOff>952087</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81700" y="123825"/>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9525</xdr:rowOff>
        </xdr:from>
        <xdr:to>
          <xdr:col>3</xdr:col>
          <xdr:colOff>0</xdr:colOff>
          <xdr:row>6</xdr:row>
          <xdr:rowOff>209550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9525</xdr:rowOff>
        </xdr:from>
        <xdr:to>
          <xdr:col>3</xdr:col>
          <xdr:colOff>0</xdr:colOff>
          <xdr:row>11</xdr:row>
          <xdr:rowOff>209550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2933700</xdr:colOff>
      <xdr:row>14</xdr:row>
      <xdr:rowOff>57150</xdr:rowOff>
    </xdr:from>
    <xdr:to>
      <xdr:col>4</xdr:col>
      <xdr:colOff>0</xdr:colOff>
      <xdr:row>16</xdr:row>
      <xdr:rowOff>19050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6524625" y="443865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14</xdr:row>
      <xdr:rowOff>57150</xdr:rowOff>
    </xdr:from>
    <xdr:to>
      <xdr:col>2</xdr:col>
      <xdr:colOff>2886075</xdr:colOff>
      <xdr:row>16</xdr:row>
      <xdr:rowOff>19050</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5562600" y="443865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94620</xdr:colOff>
      <xdr:row>0</xdr:row>
      <xdr:rowOff>973042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200025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9</xdr:row>
          <xdr:rowOff>200025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11</xdr:row>
          <xdr:rowOff>200025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17</xdr:row>
      <xdr:rowOff>66675</xdr:rowOff>
    </xdr:from>
    <xdr:to>
      <xdr:col>4</xdr:col>
      <xdr:colOff>9525</xdr:colOff>
      <xdr:row>19</xdr:row>
      <xdr:rowOff>57150</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6534150" y="58578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17</xdr:row>
      <xdr:rowOff>66675</xdr:rowOff>
    </xdr:from>
    <xdr:to>
      <xdr:col>2</xdr:col>
      <xdr:colOff>2886075</xdr:colOff>
      <xdr:row>19</xdr:row>
      <xdr:rowOff>57150</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500-00000A000000}"/>
            </a:ext>
          </a:extLst>
        </xdr:cNvPr>
        <xdr:cNvSpPr/>
      </xdr:nvSpPr>
      <xdr:spPr>
        <a:xfrm>
          <a:off x="5562600" y="58578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600075</xdr:colOff>
          <xdr:row>2</xdr:row>
          <xdr:rowOff>171450</xdr:rowOff>
        </xdr:from>
        <xdr:to>
          <xdr:col>1</xdr:col>
          <xdr:colOff>2752725</xdr:colOff>
          <xdr:row>4</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Main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6</xdr:row>
          <xdr:rowOff>180975</xdr:rowOff>
        </xdr:from>
        <xdr:to>
          <xdr:col>1</xdr:col>
          <xdr:colOff>2752725</xdr:colOff>
          <xdr:row>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Lifts, Hoists and Tracks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0</xdr:rowOff>
        </xdr:from>
        <xdr:to>
          <xdr:col>1</xdr:col>
          <xdr:colOff>2752725</xdr:colOff>
          <xdr:row>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Electrical 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180975</xdr:rowOff>
        </xdr:from>
        <xdr:to>
          <xdr:col>1</xdr:col>
          <xdr:colOff>2752725</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Groundworks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5</xdr:row>
          <xdr:rowOff>180975</xdr:rowOff>
        </xdr:from>
        <xdr:to>
          <xdr:col>1</xdr:col>
          <xdr:colOff>2752725</xdr:colOff>
          <xdr:row>7</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Landscaping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6</xdr:row>
          <xdr:rowOff>180975</xdr:rowOff>
        </xdr:from>
        <xdr:to>
          <xdr:col>2</xdr:col>
          <xdr:colOff>2743200</xdr:colOff>
          <xdr:row>8</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5</xdr:row>
          <xdr:rowOff>180975</xdr:rowOff>
        </xdr:from>
        <xdr:to>
          <xdr:col>2</xdr:col>
          <xdr:colOff>2743200</xdr:colOff>
          <xdr:row>7</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Cleaning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4</xdr:row>
          <xdr:rowOff>180975</xdr:rowOff>
        </xdr:from>
        <xdr:to>
          <xdr:col>2</xdr:col>
          <xdr:colOff>2743200</xdr:colOff>
          <xdr:row>6</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Plumbing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xdr:row>
          <xdr:rowOff>180975</xdr:rowOff>
        </xdr:from>
        <xdr:to>
          <xdr:col>2</xdr:col>
          <xdr:colOff>2743200</xdr:colOff>
          <xdr:row>5</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Drainage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xdr:row>
          <xdr:rowOff>0</xdr:rowOff>
        </xdr:from>
        <xdr:to>
          <xdr:col>2</xdr:col>
          <xdr:colOff>2743200</xdr:colOff>
          <xdr:row>4</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6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Decoration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180975</xdr:rowOff>
        </xdr:from>
        <xdr:to>
          <xdr:col>1</xdr:col>
          <xdr:colOff>2752725</xdr:colOff>
          <xdr:row>10</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6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Window and Door Replacements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7</xdr:row>
          <xdr:rowOff>180975</xdr:rowOff>
        </xdr:from>
        <xdr:to>
          <xdr:col>1</xdr:col>
          <xdr:colOff>2752725</xdr:colOff>
          <xdr:row>9</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Kitchens and Bathrooms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8</xdr:row>
          <xdr:rowOff>161925</xdr:rowOff>
        </xdr:from>
        <xdr:to>
          <xdr:col>2</xdr:col>
          <xdr:colOff>2743200</xdr:colOff>
          <xdr:row>10</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Roofing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7</xdr:row>
          <xdr:rowOff>171450</xdr:rowOff>
        </xdr:from>
        <xdr:to>
          <xdr:col>2</xdr:col>
          <xdr:colOff>2743200</xdr:colOff>
          <xdr:row>9</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Mechanical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13</xdr:row>
          <xdr:rowOff>171450</xdr:rowOff>
        </xdr:from>
        <xdr:to>
          <xdr:col>1</xdr:col>
          <xdr:colOff>2743200</xdr:colOff>
          <xdr:row>15</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xdr:twoCellAnchor editAs="oneCell">
    <xdr:from>
      <xdr:col>2</xdr:col>
      <xdr:colOff>2343150</xdr:colOff>
      <xdr:row>0</xdr:row>
      <xdr:rowOff>133350</xdr:rowOff>
    </xdr:from>
    <xdr:to>
      <xdr:col>3</xdr:col>
      <xdr:colOff>102240</xdr:colOff>
      <xdr:row>0</xdr:row>
      <xdr:rowOff>961612</xdr:rowOff>
    </xdr:to>
    <xdr:pic>
      <xdr:nvPicPr>
        <xdr:cNvPr id="17" name="Picture 16">
          <a:extLst>
            <a:ext uri="{FF2B5EF4-FFF2-40B4-BE49-F238E27FC236}">
              <a16:creationId xmlns:a16="http://schemas.microsoft.com/office/drawing/2014/main" id="{00000000-0008-0000-0600-000011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161925</xdr:rowOff>
        </xdr:from>
        <xdr:to>
          <xdr:col>1</xdr:col>
          <xdr:colOff>2752725</xdr:colOff>
          <xdr:row>11</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Design and Specification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9</xdr:row>
          <xdr:rowOff>152400</xdr:rowOff>
        </xdr:from>
        <xdr:to>
          <xdr:col>2</xdr:col>
          <xdr:colOff>2743200</xdr:colOff>
          <xdr:row>11</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Technical Specialism i.e. lifts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152400</xdr:rowOff>
        </xdr:from>
        <xdr:to>
          <xdr:col>1</xdr:col>
          <xdr:colOff>2752725</xdr:colOff>
          <xdr:row>12</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Contract Administration &amp; Project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10</xdr:row>
          <xdr:rowOff>152400</xdr:rowOff>
        </xdr:from>
        <xdr:to>
          <xdr:col>2</xdr:col>
          <xdr:colOff>2743200</xdr:colOff>
          <xdr:row>12</xdr:row>
          <xdr:rowOff>19050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M&amp;E 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152400</xdr:rowOff>
        </xdr:from>
        <xdr:to>
          <xdr:col>1</xdr:col>
          <xdr:colOff>2752725</xdr:colOff>
          <xdr:row>13</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Structural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11</xdr:row>
          <xdr:rowOff>152400</xdr:rowOff>
        </xdr:from>
        <xdr:to>
          <xdr:col>2</xdr:col>
          <xdr:colOff>2743200</xdr:colOff>
          <xdr:row>13</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Surveying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12</xdr:row>
          <xdr:rowOff>152400</xdr:rowOff>
        </xdr:from>
        <xdr:to>
          <xdr:col>2</xdr:col>
          <xdr:colOff>2743200</xdr:colOff>
          <xdr:row>14</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Architecture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1</xdr:col>
          <xdr:colOff>2752725</xdr:colOff>
          <xdr:row>14</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Consultant - Quantity Surveying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9525</xdr:colOff>
          <xdr:row>21</xdr:row>
          <xdr:rowOff>209550</xdr:rowOff>
        </xdr:to>
        <xdr:sp macro="" textlink="">
          <xdr:nvSpPr>
            <xdr:cNvPr id="6174" name="Drop Down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39</xdr:row>
          <xdr:rowOff>9525</xdr:rowOff>
        </xdr:from>
        <xdr:to>
          <xdr:col>3</xdr:col>
          <xdr:colOff>9525</xdr:colOff>
          <xdr:row>39</xdr:row>
          <xdr:rowOff>209550</xdr:rowOff>
        </xdr:to>
        <xdr:sp macro="" textlink="">
          <xdr:nvSpPr>
            <xdr:cNvPr id="6176" name="Drop Down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3</xdr:col>
          <xdr:colOff>9525</xdr:colOff>
          <xdr:row>30</xdr:row>
          <xdr:rowOff>209550</xdr:rowOff>
        </xdr:to>
        <xdr:sp macro="" textlink="">
          <xdr:nvSpPr>
            <xdr:cNvPr id="6177" name="Drop Down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19050</xdr:rowOff>
        </xdr:from>
        <xdr:to>
          <xdr:col>3</xdr:col>
          <xdr:colOff>9525</xdr:colOff>
          <xdr:row>48</xdr:row>
          <xdr:rowOff>219075</xdr:rowOff>
        </xdr:to>
        <xdr:sp macro="" textlink="">
          <xdr:nvSpPr>
            <xdr:cNvPr id="6178" name="Drop Down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2935942</xdr:colOff>
      <xdr:row>57</xdr:row>
      <xdr:rowOff>67235</xdr:rowOff>
    </xdr:from>
    <xdr:to>
      <xdr:col>4</xdr:col>
      <xdr:colOff>6724</xdr:colOff>
      <xdr:row>59</xdr:row>
      <xdr:rowOff>59391</xdr:rowOff>
    </xdr:to>
    <xdr:sp macro="" textlink="">
      <xdr:nvSpPr>
        <xdr:cNvPr id="30" name="Rounded Rectangle 29">
          <a:hlinkClick xmlns:r="http://schemas.openxmlformats.org/officeDocument/2006/relationships" r:id="rId2"/>
          <a:extLst>
            <a:ext uri="{FF2B5EF4-FFF2-40B4-BE49-F238E27FC236}">
              <a16:creationId xmlns:a16="http://schemas.microsoft.com/office/drawing/2014/main" id="{00000000-0008-0000-0600-00001E000000}"/>
            </a:ext>
          </a:extLst>
        </xdr:cNvPr>
        <xdr:cNvSpPr/>
      </xdr:nvSpPr>
      <xdr:spPr>
        <a:xfrm>
          <a:off x="6521824" y="11631706"/>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1961030</xdr:colOff>
      <xdr:row>57</xdr:row>
      <xdr:rowOff>67234</xdr:rowOff>
    </xdr:from>
    <xdr:to>
      <xdr:col>2</xdr:col>
      <xdr:colOff>2875430</xdr:colOff>
      <xdr:row>59</xdr:row>
      <xdr:rowOff>59390</xdr:rowOff>
    </xdr:to>
    <xdr:sp macro="" textlink="">
      <xdr:nvSpPr>
        <xdr:cNvPr id="31" name="Rounded Rectangle 30">
          <a:hlinkClick xmlns:r="http://schemas.openxmlformats.org/officeDocument/2006/relationships" r:id="rId3"/>
          <a:extLst>
            <a:ext uri="{FF2B5EF4-FFF2-40B4-BE49-F238E27FC236}">
              <a16:creationId xmlns:a16="http://schemas.microsoft.com/office/drawing/2014/main" id="{00000000-0008-0000-0600-00001F000000}"/>
            </a:ext>
          </a:extLst>
        </xdr:cNvPr>
        <xdr:cNvSpPr/>
      </xdr:nvSpPr>
      <xdr:spPr>
        <a:xfrm>
          <a:off x="5546912" y="1163170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200025</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11</xdr:row>
          <xdr:rowOff>200025</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xdr:rowOff>
        </xdr:from>
        <xdr:to>
          <xdr:col>3</xdr:col>
          <xdr:colOff>0</xdr:colOff>
          <xdr:row>13</xdr:row>
          <xdr:rowOff>209550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3</xdr:col>
          <xdr:colOff>0</xdr:colOff>
          <xdr:row>15</xdr:row>
          <xdr:rowOff>209550</xdr:rowOff>
        </xdr:to>
        <xdr:sp macro="" textlink="">
          <xdr:nvSpPr>
            <xdr:cNvPr id="13319" name="Drop Down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20</xdr:row>
      <xdr:rowOff>57150</xdr:rowOff>
    </xdr:from>
    <xdr:to>
      <xdr:col>4</xdr:col>
      <xdr:colOff>9525</xdr:colOff>
      <xdr:row>22</xdr:row>
      <xdr:rowOff>47625</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700-000009000000}"/>
            </a:ext>
          </a:extLst>
        </xdr:cNvPr>
        <xdr:cNvSpPr/>
      </xdr:nvSpPr>
      <xdr:spPr>
        <a:xfrm>
          <a:off x="6534150" y="64008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1971675</xdr:colOff>
      <xdr:row>20</xdr:row>
      <xdr:rowOff>66675</xdr:rowOff>
    </xdr:from>
    <xdr:to>
      <xdr:col>2</xdr:col>
      <xdr:colOff>2886075</xdr:colOff>
      <xdr:row>22</xdr:row>
      <xdr:rowOff>57150</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700-00000A000000}"/>
            </a:ext>
          </a:extLst>
        </xdr:cNvPr>
        <xdr:cNvSpPr/>
      </xdr:nvSpPr>
      <xdr:spPr>
        <a:xfrm>
          <a:off x="5562600" y="64103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3</xdr:row>
          <xdr:rowOff>209550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28575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2943225</xdr:colOff>
      <xdr:row>17</xdr:row>
      <xdr:rowOff>66675</xdr:rowOff>
    </xdr:from>
    <xdr:to>
      <xdr:col>4</xdr:col>
      <xdr:colOff>9525</xdr:colOff>
      <xdr:row>19</xdr:row>
      <xdr:rowOff>57150</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6534150" y="4733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1962150</xdr:colOff>
      <xdr:row>17</xdr:row>
      <xdr:rowOff>66675</xdr:rowOff>
    </xdr:from>
    <xdr:to>
      <xdr:col>2</xdr:col>
      <xdr:colOff>2876550</xdr:colOff>
      <xdr:row>19</xdr:row>
      <xdr:rowOff>57150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800-000007000000}"/>
            </a:ext>
          </a:extLst>
        </xdr:cNvPr>
        <xdr:cNvSpPr/>
      </xdr:nvSpPr>
      <xdr:spPr>
        <a:xfrm>
          <a:off x="5553075" y="473392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2343150</xdr:colOff>
      <xdr:row>0</xdr:row>
      <xdr:rowOff>133350</xdr:rowOff>
    </xdr:from>
    <xdr:to>
      <xdr:col>3</xdr:col>
      <xdr:colOff>102240</xdr:colOff>
      <xdr:row>0</xdr:row>
      <xdr:rowOff>961612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3976" b="16144"/>
        <a:stretch/>
      </xdr:blipFill>
      <xdr:spPr>
        <a:xfrm>
          <a:off x="5934075" y="133350"/>
          <a:ext cx="1435740"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9525</xdr:rowOff>
        </xdr:from>
        <xdr:to>
          <xdr:col>3</xdr:col>
          <xdr:colOff>0</xdr:colOff>
          <xdr:row>4</xdr:row>
          <xdr:rowOff>38100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5</xdr:row>
          <xdr:rowOff>200025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2952750</xdr:colOff>
      <xdr:row>14</xdr:row>
      <xdr:rowOff>76200</xdr:rowOff>
    </xdr:from>
    <xdr:to>
      <xdr:col>4</xdr:col>
      <xdr:colOff>19050</xdr:colOff>
      <xdr:row>16</xdr:row>
      <xdr:rowOff>66675</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6543675" y="3648075"/>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NEXT</a:t>
          </a:r>
        </a:p>
      </xdr:txBody>
    </xdr:sp>
    <xdr:clientData/>
  </xdr:twoCellAnchor>
  <xdr:twoCellAnchor>
    <xdr:from>
      <xdr:col>2</xdr:col>
      <xdr:colOff>1952625</xdr:colOff>
      <xdr:row>14</xdr:row>
      <xdr:rowOff>85725</xdr:rowOff>
    </xdr:from>
    <xdr:to>
      <xdr:col>2</xdr:col>
      <xdr:colOff>2867025</xdr:colOff>
      <xdr:row>16</xdr:row>
      <xdr:rowOff>76200</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a:off x="5543550" y="3657600"/>
          <a:ext cx="914400" cy="361950"/>
        </a:xfrm>
        <a:prstGeom prst="roundRect">
          <a:avLst/>
        </a:prstGeom>
        <a:solidFill>
          <a:srgbClr val="FF5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9.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5.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6.vml"/><Relationship Id="rId7" Type="http://schemas.openxmlformats.org/officeDocument/2006/relationships/ctrlProp" Target="../ctrlProps/ctrlProp5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BC215"/>
  <sheetViews>
    <sheetView zoomScale="55" zoomScaleNormal="55" workbookViewId="0">
      <selection activeCell="H160" sqref="H160"/>
    </sheetView>
  </sheetViews>
  <sheetFormatPr defaultColWidth="9.140625" defaultRowHeight="15"/>
  <cols>
    <col min="1" max="3" width="20.7109375" style="3" customWidth="1"/>
    <col min="4" max="5" width="19.42578125" style="3" customWidth="1"/>
    <col min="6" max="6" width="21" style="3" customWidth="1"/>
    <col min="7" max="7" width="17.85546875" style="3" customWidth="1"/>
    <col min="8" max="8" width="21" style="3" customWidth="1"/>
    <col min="9" max="9" width="17.28515625" style="3" customWidth="1"/>
    <col min="10" max="10" width="13.7109375" style="3" bestFit="1" customWidth="1"/>
    <col min="11" max="11" width="18.7109375" style="3" customWidth="1"/>
    <col min="12" max="12" width="11.85546875" style="3" customWidth="1"/>
    <col min="13" max="13" width="14.140625" style="3" bestFit="1" customWidth="1"/>
    <col min="14" max="24" width="5.28515625" style="3" customWidth="1"/>
    <col min="25" max="25" width="5.28515625" style="9" customWidth="1"/>
    <col min="26" max="27" width="5.28515625" style="7" customWidth="1"/>
    <col min="28" max="36" width="5.28515625" style="8" customWidth="1"/>
    <col min="37" max="55" width="9.140625" style="8"/>
    <col min="56" max="16384" width="9.140625" style="4"/>
  </cols>
  <sheetData>
    <row r="1" spans="1:36" ht="81" customHeight="1">
      <c r="A1" s="233" t="s">
        <v>0</v>
      </c>
      <c r="B1" s="233"/>
      <c r="C1" s="233"/>
      <c r="D1" s="233"/>
      <c r="E1" s="233"/>
      <c r="F1" s="233"/>
      <c r="G1" s="233"/>
      <c r="H1" s="233"/>
      <c r="I1" s="233"/>
      <c r="J1" s="233"/>
      <c r="K1" s="233"/>
      <c r="L1" s="233"/>
      <c r="M1" s="233"/>
      <c r="N1" s="233"/>
      <c r="O1" s="233"/>
      <c r="P1" s="233"/>
      <c r="Q1" s="233"/>
      <c r="R1" s="233"/>
      <c r="S1" s="233"/>
      <c r="T1" s="233"/>
      <c r="U1" s="233"/>
      <c r="V1" s="233"/>
      <c r="W1" s="233"/>
      <c r="X1" s="97"/>
      <c r="Y1" s="98"/>
      <c r="Z1" s="99"/>
      <c r="AA1" s="99"/>
      <c r="AB1" s="100"/>
      <c r="AC1" s="100"/>
      <c r="AD1" s="100"/>
      <c r="AE1" s="101"/>
      <c r="AF1" s="100"/>
      <c r="AG1" s="100"/>
      <c r="AH1" s="100"/>
      <c r="AI1" s="100"/>
      <c r="AJ1" s="100"/>
    </row>
    <row r="2" spans="1:36" s="8" customFormat="1" ht="187.5">
      <c r="A2" s="93" t="s">
        <v>1</v>
      </c>
      <c r="B2" s="93" t="s">
        <v>2</v>
      </c>
      <c r="C2" s="93" t="s">
        <v>3</v>
      </c>
      <c r="D2" s="93" t="s">
        <v>4</v>
      </c>
      <c r="E2" s="93" t="s">
        <v>5</v>
      </c>
      <c r="F2" s="93" t="s">
        <v>6</v>
      </c>
      <c r="G2" s="93" t="s">
        <v>7</v>
      </c>
      <c r="H2" s="93" t="s">
        <v>8</v>
      </c>
      <c r="I2" s="93" t="s">
        <v>9</v>
      </c>
      <c r="J2" s="93" t="s">
        <v>10</v>
      </c>
      <c r="K2" s="93" t="s">
        <v>11</v>
      </c>
      <c r="L2" s="93" t="s">
        <v>12</v>
      </c>
      <c r="M2" s="93"/>
      <c r="N2" s="94" t="s">
        <v>13</v>
      </c>
      <c r="O2" s="94" t="s">
        <v>14</v>
      </c>
      <c r="P2" s="94" t="s">
        <v>15</v>
      </c>
      <c r="Q2" s="94" t="s">
        <v>16</v>
      </c>
      <c r="R2" s="94" t="s">
        <v>17</v>
      </c>
      <c r="S2" s="94" t="s">
        <v>18</v>
      </c>
      <c r="T2" s="94" t="s">
        <v>19</v>
      </c>
      <c r="U2" s="94" t="s">
        <v>20</v>
      </c>
      <c r="V2" s="94" t="s">
        <v>21</v>
      </c>
      <c r="W2" s="94" t="s">
        <v>22</v>
      </c>
      <c r="X2" s="94" t="s">
        <v>23</v>
      </c>
      <c r="Y2" s="94" t="s">
        <v>24</v>
      </c>
      <c r="Z2" s="94" t="s">
        <v>25</v>
      </c>
      <c r="AA2" s="94" t="s">
        <v>26</v>
      </c>
      <c r="AB2" s="94" t="s">
        <v>27</v>
      </c>
      <c r="AC2" s="94" t="s">
        <v>28</v>
      </c>
      <c r="AD2" s="94" t="s">
        <v>29</v>
      </c>
      <c r="AE2" s="94" t="s">
        <v>30</v>
      </c>
      <c r="AF2" s="94" t="s">
        <v>31</v>
      </c>
      <c r="AG2" s="94" t="s">
        <v>32</v>
      </c>
      <c r="AH2" s="94" t="s">
        <v>33</v>
      </c>
      <c r="AI2" s="94" t="s">
        <v>34</v>
      </c>
      <c r="AJ2" s="94" t="s">
        <v>35</v>
      </c>
    </row>
    <row r="3" spans="1:36" s="95" customFormat="1" ht="84" customHeight="1">
      <c r="A3" s="102">
        <f>Summary!D2</f>
        <v>0</v>
      </c>
      <c r="B3" s="103">
        <f>Summary!D4</f>
        <v>0</v>
      </c>
      <c r="C3" s="102">
        <f>Summary!D5</f>
        <v>0</v>
      </c>
      <c r="D3" s="104">
        <f>Summary!D44</f>
        <v>-1</v>
      </c>
      <c r="E3" s="104">
        <f>SUM('B Financial'!C20:C22)/3</f>
        <v>0</v>
      </c>
      <c r="F3" s="104"/>
      <c r="G3" s="104" t="str">
        <f>IF('D Health &amp; Safety'!C12&lt;2,"Yes","No")</f>
        <v>No</v>
      </c>
      <c r="H3" s="104" t="str">
        <f>IF('D Health &amp; Safety'!C8&lt;2,"Yes","No")</f>
        <v>No</v>
      </c>
      <c r="I3" s="105">
        <f>'C Insurance'!C5</f>
        <v>0</v>
      </c>
      <c r="J3" s="104">
        <f ca="1">I3-TODAY()</f>
        <v>-45349</v>
      </c>
      <c r="K3" s="105">
        <f>'C Insurance'!C8</f>
        <v>0</v>
      </c>
      <c r="L3" s="104">
        <f ca="1">K3-TODAY()</f>
        <v>-45349</v>
      </c>
      <c r="M3" s="104" t="str">
        <f ca="1">IF(L3&gt;-1, "Approved", "Out of Date")</f>
        <v>Out of Date</v>
      </c>
      <c r="N3" s="104" t="str">
        <f>IF('E Experience'!C66=FALSE,"X","√")</f>
        <v>X</v>
      </c>
      <c r="O3" s="104" t="str">
        <f>IF('E Experience'!C67=FALSE,"X","√")</f>
        <v>X</v>
      </c>
      <c r="P3" s="104" t="str">
        <f>IF('E Experience'!C68=FALSE,"X","√")</f>
        <v>X</v>
      </c>
      <c r="Q3" s="104" t="str">
        <f>IF('E Experience'!C69=FALSE,"X","√")</f>
        <v>X</v>
      </c>
      <c r="R3" s="104" t="str">
        <f>IF('E Experience'!C70=FALSE,"X","√")</f>
        <v>X</v>
      </c>
      <c r="S3" s="104" t="str">
        <f>IF('E Experience'!C71=FALSE,"X","√")</f>
        <v>X</v>
      </c>
      <c r="T3" s="104" t="str">
        <f>IF('E Experience'!C72=FALSE,"X","√")</f>
        <v>X</v>
      </c>
      <c r="U3" s="104" t="str">
        <f>IF('E Experience'!C73=FALSE,"X","√")</f>
        <v>X</v>
      </c>
      <c r="V3" s="104" t="str">
        <f>IF('E Experience'!C74=FALSE,"X","√")</f>
        <v>X</v>
      </c>
      <c r="W3" s="104" t="str">
        <f>IF('E Experience'!C75=FALSE,"X","√")</f>
        <v>X</v>
      </c>
      <c r="X3" s="104" t="str">
        <f>IF('E Experience'!C76=FALSE,"X","√")</f>
        <v>X</v>
      </c>
      <c r="Y3" s="104" t="str">
        <f>IF('E Experience'!C77=FALSE,"X","√")</f>
        <v>X</v>
      </c>
      <c r="Z3" s="104" t="str">
        <f>IF('E Experience'!C78=FALSE,"X","√")</f>
        <v>X</v>
      </c>
      <c r="AA3" s="104" t="str">
        <f>IF('E Experience'!C79=FALSE,"X","√")</f>
        <v>X</v>
      </c>
      <c r="AB3" s="104" t="str">
        <f>IF('E Experience'!C80=FALSE,"X","√")</f>
        <v>X</v>
      </c>
      <c r="AC3" s="104" t="str">
        <f>IF('E Experience'!C81=FALSE,"X","√")</f>
        <v>X</v>
      </c>
      <c r="AD3" s="104" t="str">
        <f>IF('E Experience'!C82=FALSE,"X","√")</f>
        <v>X</v>
      </c>
      <c r="AE3" s="104" t="str">
        <f>IF('E Experience'!C83=FALSE,"X","√")</f>
        <v>X</v>
      </c>
      <c r="AF3" s="104" t="str">
        <f>IF('E Experience'!C84=FALSE,"X","√")</f>
        <v>X</v>
      </c>
      <c r="AG3" s="104" t="str">
        <f>IF('E Experience'!C85=FALSE,"X","√")</f>
        <v>X</v>
      </c>
      <c r="AH3" s="104" t="str">
        <f>IF('E Experience'!C86=FALSE,"X","√")</f>
        <v>X</v>
      </c>
      <c r="AI3" s="104" t="str">
        <f>IF('E Experience'!C87=FALSE,"X","√")</f>
        <v>X</v>
      </c>
      <c r="AJ3" s="104" t="str">
        <f>IF('E Experience'!C88=FALSE,"X","√")</f>
        <v>X</v>
      </c>
    </row>
    <row r="4" spans="1:36" s="8" customFormat="1">
      <c r="A4" s="7"/>
      <c r="B4" s="7"/>
      <c r="C4" s="7"/>
      <c r="D4" s="7"/>
      <c r="E4" s="7"/>
      <c r="F4" s="7"/>
      <c r="G4" s="7"/>
      <c r="H4" s="7"/>
      <c r="I4" s="7"/>
      <c r="J4" s="7"/>
      <c r="K4" s="7"/>
      <c r="L4" s="7"/>
      <c r="M4" s="7"/>
      <c r="N4" s="7"/>
      <c r="O4" s="7"/>
      <c r="P4" s="7"/>
      <c r="Q4" s="7"/>
      <c r="R4" s="7"/>
      <c r="S4" s="7"/>
      <c r="T4" s="7"/>
      <c r="U4" s="7"/>
      <c r="V4" s="7"/>
      <c r="W4" s="7"/>
      <c r="X4" s="7"/>
      <c r="Y4" s="9"/>
      <c r="Z4" s="7"/>
      <c r="AA4" s="10"/>
    </row>
    <row r="5" spans="1:36" s="8" customFormat="1" hidden="1">
      <c r="A5" s="7"/>
      <c r="B5" s="7"/>
      <c r="C5" s="7"/>
      <c r="D5" s="7"/>
      <c r="E5" s="7"/>
      <c r="F5" s="7"/>
      <c r="G5" s="7"/>
      <c r="H5" s="7"/>
      <c r="I5" s="7"/>
      <c r="J5" s="7"/>
      <c r="K5" s="7"/>
      <c r="L5" s="7"/>
      <c r="M5" s="7"/>
      <c r="N5" s="7"/>
      <c r="O5" s="7"/>
      <c r="P5" s="7"/>
      <c r="Q5" s="7"/>
      <c r="R5" s="7"/>
      <c r="S5" s="7"/>
      <c r="T5" s="7"/>
      <c r="U5" s="7"/>
      <c r="V5" s="7"/>
      <c r="W5" s="7"/>
      <c r="X5" s="7"/>
      <c r="Y5" s="9"/>
      <c r="Z5" s="7"/>
      <c r="AA5" s="10"/>
    </row>
    <row r="6" spans="1:36" s="8" customFormat="1" hidden="1">
      <c r="A6" s="7"/>
      <c r="B6" s="7"/>
      <c r="C6" s="7"/>
      <c r="D6" s="11" t="s">
        <v>36</v>
      </c>
      <c r="E6" s="7"/>
      <c r="F6" s="7"/>
      <c r="G6" s="7"/>
      <c r="H6" s="7"/>
      <c r="I6" s="7"/>
      <c r="J6" s="7"/>
      <c r="K6" s="7"/>
      <c r="L6" s="7"/>
      <c r="M6" s="7"/>
      <c r="N6" s="7"/>
      <c r="O6" s="7"/>
      <c r="P6" s="7"/>
      <c r="Q6" s="7"/>
      <c r="R6" s="7"/>
      <c r="S6" s="7"/>
      <c r="T6" s="7"/>
      <c r="U6" s="7"/>
      <c r="V6" s="7"/>
      <c r="W6" s="7"/>
      <c r="X6" s="7"/>
      <c r="Y6" s="9"/>
      <c r="Z6" s="7"/>
      <c r="AA6" s="10"/>
    </row>
    <row r="7" spans="1:36" s="8" customFormat="1" ht="15.75" hidden="1" thickBot="1">
      <c r="A7" s="7"/>
      <c r="B7" s="7"/>
      <c r="C7" s="7"/>
      <c r="D7" s="12" t="s">
        <v>37</v>
      </c>
      <c r="E7" s="7"/>
      <c r="F7" s="7"/>
      <c r="G7" s="7"/>
      <c r="H7" s="7"/>
      <c r="I7" s="7"/>
      <c r="J7" s="7"/>
      <c r="K7" s="7"/>
      <c r="L7" s="7"/>
      <c r="M7" s="7"/>
      <c r="N7" s="7"/>
      <c r="O7" s="7"/>
      <c r="P7" s="7"/>
      <c r="Q7" s="7"/>
      <c r="R7" s="7"/>
      <c r="S7" s="7"/>
      <c r="T7" s="7"/>
      <c r="U7" s="7"/>
      <c r="V7" s="7"/>
      <c r="W7" s="7"/>
      <c r="X7" s="7"/>
      <c r="Y7" s="9"/>
      <c r="Z7" s="7"/>
      <c r="AA7" s="10"/>
    </row>
    <row r="8" spans="1:36" s="8" customFormat="1" hidden="1">
      <c r="A8" s="7"/>
      <c r="B8" s="7"/>
      <c r="C8" s="7"/>
      <c r="D8" s="7"/>
      <c r="E8" s="7"/>
      <c r="F8" s="7"/>
      <c r="G8" s="7"/>
      <c r="H8" s="7"/>
      <c r="I8" s="7"/>
      <c r="J8" s="7"/>
      <c r="K8" s="7"/>
      <c r="L8" s="7"/>
      <c r="M8" s="7"/>
      <c r="N8" s="7"/>
      <c r="O8" s="7"/>
      <c r="P8" s="7"/>
      <c r="Q8" s="7"/>
      <c r="R8" s="7"/>
      <c r="S8" s="7"/>
      <c r="T8" s="7"/>
      <c r="U8" s="7"/>
      <c r="V8" s="7"/>
      <c r="W8" s="7"/>
      <c r="X8" s="7"/>
      <c r="Y8" s="9"/>
      <c r="Z8" s="7"/>
      <c r="AA8" s="7"/>
    </row>
    <row r="9" spans="1:36" s="8" customFormat="1" hidden="1">
      <c r="A9" s="7"/>
      <c r="B9" s="7"/>
      <c r="C9" s="7"/>
      <c r="D9" s="13" t="s">
        <v>38</v>
      </c>
      <c r="E9" s="9"/>
      <c r="F9" s="9"/>
      <c r="G9" s="9"/>
      <c r="H9" s="9"/>
      <c r="I9" s="9"/>
      <c r="J9" s="9"/>
      <c r="K9" s="9"/>
      <c r="L9" s="9"/>
      <c r="M9" s="9"/>
      <c r="N9" s="9"/>
      <c r="O9" s="9"/>
      <c r="P9" s="9"/>
      <c r="Q9" s="9"/>
      <c r="R9" s="9"/>
      <c r="S9" s="9"/>
      <c r="T9" s="9"/>
      <c r="U9" s="9"/>
      <c r="V9" s="9"/>
      <c r="W9" s="7"/>
      <c r="X9" s="7"/>
      <c r="Y9" s="9"/>
      <c r="Z9" s="7"/>
      <c r="AA9" s="7"/>
    </row>
    <row r="10" spans="1:36" s="8" customFormat="1" hidden="1">
      <c r="A10" s="7"/>
      <c r="B10" s="7"/>
      <c r="C10" s="7"/>
      <c r="D10" s="14" t="s">
        <v>39</v>
      </c>
      <c r="E10" s="9"/>
      <c r="F10" s="9"/>
      <c r="G10" s="9"/>
      <c r="H10" s="9"/>
      <c r="I10" s="9"/>
      <c r="J10" s="9"/>
      <c r="K10" s="9"/>
      <c r="L10" s="9"/>
      <c r="M10" s="9"/>
      <c r="N10" s="9"/>
      <c r="O10" s="9"/>
      <c r="P10" s="9"/>
      <c r="Q10" s="9"/>
      <c r="R10" s="9"/>
      <c r="S10" s="9"/>
      <c r="T10" s="9"/>
      <c r="U10" s="9"/>
      <c r="V10" s="9"/>
      <c r="W10" s="7"/>
      <c r="X10" s="7"/>
      <c r="Y10" s="9"/>
      <c r="Z10" s="7"/>
      <c r="AA10" s="7"/>
    </row>
    <row r="11" spans="1:36" s="8" customFormat="1" hidden="1">
      <c r="A11" s="7"/>
      <c r="B11" s="7"/>
      <c r="C11" s="7"/>
      <c r="D11" s="14" t="s">
        <v>40</v>
      </c>
      <c r="E11" s="9"/>
      <c r="F11" s="9"/>
      <c r="G11" s="9"/>
      <c r="H11" s="9"/>
      <c r="I11" s="9"/>
      <c r="J11" s="9"/>
      <c r="K11" s="9"/>
      <c r="L11" s="9"/>
      <c r="M11" s="9"/>
      <c r="N11" s="9"/>
      <c r="O11" s="9"/>
      <c r="P11" s="9"/>
      <c r="Q11" s="9"/>
      <c r="R11" s="9"/>
      <c r="S11" s="9"/>
      <c r="T11" s="9"/>
      <c r="U11" s="9"/>
      <c r="V11" s="9"/>
      <c r="W11" s="7"/>
      <c r="X11" s="7"/>
      <c r="Y11" s="9"/>
      <c r="Z11" s="7"/>
      <c r="AA11" s="7"/>
    </row>
    <row r="12" spans="1:36" s="8" customFormat="1" hidden="1">
      <c r="A12" s="7"/>
      <c r="B12" s="7"/>
      <c r="C12" s="7"/>
      <c r="D12" s="14" t="s">
        <v>41</v>
      </c>
      <c r="E12" s="9"/>
      <c r="F12" s="9"/>
      <c r="G12" s="9"/>
      <c r="H12" s="9"/>
      <c r="I12" s="9"/>
      <c r="J12" s="9"/>
      <c r="K12" s="9"/>
      <c r="L12" s="9"/>
      <c r="M12" s="9"/>
      <c r="N12" s="9"/>
      <c r="O12" s="9"/>
      <c r="P12" s="9"/>
      <c r="Q12" s="9"/>
      <c r="R12" s="9"/>
      <c r="S12" s="9"/>
      <c r="T12" s="9"/>
      <c r="U12" s="9"/>
      <c r="V12" s="9"/>
      <c r="W12" s="7"/>
      <c r="X12" s="7"/>
      <c r="Y12" s="9"/>
      <c r="Z12" s="7"/>
      <c r="AA12" s="7"/>
    </row>
    <row r="13" spans="1:36" s="8" customFormat="1" hidden="1">
      <c r="A13" s="7"/>
      <c r="B13" s="7"/>
      <c r="C13" s="7"/>
      <c r="D13" s="14" t="s">
        <v>42</v>
      </c>
      <c r="E13" s="9"/>
      <c r="F13" s="9"/>
      <c r="G13" s="9"/>
      <c r="H13" s="9"/>
      <c r="I13" s="9"/>
      <c r="J13" s="9"/>
      <c r="K13" s="9"/>
      <c r="L13" s="9"/>
      <c r="M13" s="9"/>
      <c r="N13" s="9"/>
      <c r="O13" s="9"/>
      <c r="P13" s="9"/>
      <c r="Q13" s="9"/>
      <c r="R13" s="9"/>
      <c r="S13" s="9"/>
      <c r="T13" s="9"/>
      <c r="U13" s="9"/>
      <c r="V13" s="9"/>
      <c r="W13" s="7"/>
      <c r="X13" s="7"/>
      <c r="Y13" s="9"/>
      <c r="Z13" s="7"/>
      <c r="AA13" s="7"/>
    </row>
    <row r="14" spans="1:36" s="8" customFormat="1" hidden="1">
      <c r="A14" s="7"/>
      <c r="B14" s="7"/>
      <c r="C14" s="7"/>
      <c r="D14" s="14" t="s">
        <v>43</v>
      </c>
      <c r="E14" s="9"/>
      <c r="F14" s="9"/>
      <c r="G14" s="9"/>
      <c r="H14" s="9"/>
      <c r="I14" s="9"/>
      <c r="J14" s="9"/>
      <c r="K14" s="9"/>
      <c r="L14" s="9"/>
      <c r="M14" s="9"/>
      <c r="N14" s="9"/>
      <c r="O14" s="9"/>
      <c r="P14" s="9"/>
      <c r="Q14" s="9"/>
      <c r="R14" s="9"/>
      <c r="S14" s="9"/>
      <c r="T14" s="9"/>
      <c r="U14" s="9"/>
      <c r="V14" s="9"/>
      <c r="W14" s="7"/>
      <c r="X14" s="7"/>
      <c r="Y14" s="9"/>
      <c r="Z14" s="7"/>
      <c r="AA14" s="7"/>
    </row>
    <row r="15" spans="1:36" s="8" customFormat="1" hidden="1">
      <c r="A15" s="7"/>
      <c r="B15" s="7"/>
      <c r="C15" s="7"/>
      <c r="D15" s="14" t="s">
        <v>44</v>
      </c>
      <c r="E15" s="9"/>
      <c r="F15" s="9"/>
      <c r="G15" s="9"/>
      <c r="H15" s="9"/>
      <c r="I15" s="9"/>
      <c r="J15" s="9"/>
      <c r="K15" s="9"/>
      <c r="L15" s="9"/>
      <c r="M15" s="9"/>
      <c r="N15" s="9"/>
      <c r="O15" s="9"/>
      <c r="P15" s="9"/>
      <c r="Q15" s="9"/>
      <c r="R15" s="9"/>
      <c r="S15" s="9"/>
      <c r="T15" s="9"/>
      <c r="U15" s="9"/>
      <c r="V15" s="9"/>
      <c r="W15" s="7"/>
      <c r="X15" s="7"/>
      <c r="Y15" s="9"/>
      <c r="Z15" s="7"/>
      <c r="AA15" s="7"/>
    </row>
    <row r="16" spans="1:36" s="8" customFormat="1" ht="15.75" hidden="1" thickBot="1">
      <c r="A16" s="7"/>
      <c r="B16" s="7"/>
      <c r="C16" s="7"/>
      <c r="D16" s="15" t="s">
        <v>35</v>
      </c>
      <c r="E16" s="9"/>
      <c r="F16" s="9"/>
      <c r="G16" s="9"/>
      <c r="H16" s="9"/>
      <c r="I16" s="9"/>
      <c r="J16" s="9"/>
      <c r="K16" s="9"/>
      <c r="L16" s="9"/>
      <c r="M16" s="9"/>
      <c r="N16" s="9"/>
      <c r="O16" s="9"/>
      <c r="P16" s="9"/>
      <c r="Q16" s="9"/>
      <c r="R16" s="9"/>
      <c r="S16" s="9"/>
      <c r="T16" s="9"/>
      <c r="U16" s="9"/>
      <c r="V16" s="9"/>
      <c r="W16" s="7"/>
      <c r="X16" s="7"/>
      <c r="Y16" s="9"/>
      <c r="Z16" s="7"/>
      <c r="AA16" s="7"/>
    </row>
    <row r="17" spans="1:27" s="8" customFormat="1" hidden="1">
      <c r="A17" s="7"/>
      <c r="B17" s="7"/>
      <c r="C17" s="7"/>
      <c r="D17" s="7"/>
      <c r="E17" s="7"/>
      <c r="F17" s="7"/>
      <c r="G17" s="7"/>
      <c r="H17" s="7"/>
      <c r="I17" s="7"/>
      <c r="J17" s="7"/>
      <c r="K17" s="7"/>
      <c r="L17" s="7"/>
      <c r="M17" s="7"/>
      <c r="N17" s="7"/>
      <c r="O17" s="7"/>
      <c r="P17" s="7"/>
      <c r="Q17" s="7"/>
      <c r="R17" s="7"/>
      <c r="S17" s="7"/>
      <c r="T17" s="7"/>
      <c r="U17" s="7"/>
      <c r="V17" s="7"/>
      <c r="W17" s="7"/>
      <c r="X17" s="7"/>
      <c r="Y17" s="9"/>
      <c r="Z17" s="7"/>
      <c r="AA17" s="7"/>
    </row>
    <row r="18" spans="1:27" s="8" customFormat="1" hidden="1">
      <c r="A18" s="7"/>
      <c r="B18" s="7"/>
      <c r="C18" s="7"/>
      <c r="D18" s="16" t="s">
        <v>45</v>
      </c>
      <c r="E18" s="88"/>
      <c r="F18" s="88"/>
      <c r="G18" s="88"/>
      <c r="H18" s="88"/>
      <c r="I18" s="88"/>
      <c r="J18" s="88"/>
      <c r="K18" s="88"/>
      <c r="L18" s="88"/>
      <c r="M18" s="88"/>
      <c r="N18" s="88"/>
      <c r="O18" s="88"/>
      <c r="P18" s="88"/>
      <c r="Q18" s="88"/>
      <c r="R18" s="88"/>
      <c r="S18" s="88"/>
      <c r="T18" s="88"/>
      <c r="U18" s="88"/>
      <c r="V18" s="88"/>
      <c r="W18" s="7"/>
      <c r="X18" s="7"/>
      <c r="Y18" s="9"/>
      <c r="Z18" s="7"/>
      <c r="AA18" s="7"/>
    </row>
    <row r="19" spans="1:27" s="8" customFormat="1" hidden="1">
      <c r="A19" s="7"/>
      <c r="B19" s="7"/>
      <c r="C19" s="7"/>
      <c r="D19" s="17" t="s">
        <v>46</v>
      </c>
      <c r="E19" s="88"/>
      <c r="F19" s="88"/>
      <c r="G19" s="88"/>
      <c r="H19" s="88"/>
      <c r="I19" s="88"/>
      <c r="J19" s="88"/>
      <c r="K19" s="88"/>
      <c r="L19" s="88"/>
      <c r="M19" s="88"/>
      <c r="N19" s="88"/>
      <c r="O19" s="88"/>
      <c r="P19" s="88"/>
      <c r="Q19" s="88"/>
      <c r="R19" s="88"/>
      <c r="S19" s="88"/>
      <c r="T19" s="88"/>
      <c r="U19" s="88"/>
      <c r="V19" s="88"/>
      <c r="W19" s="7"/>
      <c r="X19" s="7"/>
      <c r="Y19" s="9"/>
      <c r="Z19" s="7"/>
      <c r="AA19" s="7"/>
    </row>
    <row r="20" spans="1:27" s="8" customFormat="1" hidden="1">
      <c r="A20" s="7"/>
      <c r="B20" s="7"/>
      <c r="C20" s="7"/>
      <c r="D20" s="17" t="s">
        <v>47</v>
      </c>
      <c r="E20" s="88"/>
      <c r="F20" s="88"/>
      <c r="G20" s="88"/>
      <c r="H20" s="88"/>
      <c r="I20" s="88"/>
      <c r="J20" s="88"/>
      <c r="K20" s="88"/>
      <c r="L20" s="88"/>
      <c r="M20" s="88"/>
      <c r="N20" s="88"/>
      <c r="O20" s="88"/>
      <c r="P20" s="88"/>
      <c r="Q20" s="88"/>
      <c r="R20" s="88"/>
      <c r="S20" s="88"/>
      <c r="T20" s="88"/>
      <c r="U20" s="88"/>
      <c r="V20" s="88"/>
      <c r="W20" s="7"/>
      <c r="X20" s="7"/>
      <c r="Y20" s="9"/>
      <c r="Z20" s="7"/>
      <c r="AA20" s="7"/>
    </row>
    <row r="21" spans="1:27" s="8" customFormat="1" hidden="1">
      <c r="D21" s="17" t="s">
        <v>48</v>
      </c>
      <c r="E21" s="88"/>
      <c r="F21" s="88"/>
      <c r="G21" s="88"/>
      <c r="H21" s="88"/>
      <c r="I21" s="88"/>
      <c r="J21" s="88"/>
      <c r="K21" s="88"/>
      <c r="L21" s="88"/>
      <c r="M21" s="88"/>
      <c r="N21" s="88"/>
      <c r="O21" s="88"/>
      <c r="P21" s="88"/>
      <c r="Q21" s="88"/>
      <c r="R21" s="88"/>
      <c r="S21" s="88"/>
      <c r="T21" s="88"/>
      <c r="U21" s="88"/>
      <c r="V21" s="88"/>
      <c r="Y21" s="9"/>
      <c r="Z21" s="7"/>
      <c r="AA21" s="7"/>
    </row>
    <row r="22" spans="1:27" s="8" customFormat="1" ht="15.75" hidden="1" thickBot="1">
      <c r="D22" s="18" t="s">
        <v>49</v>
      </c>
      <c r="E22" s="88"/>
      <c r="F22" s="88"/>
      <c r="G22" s="88"/>
      <c r="H22" s="88"/>
      <c r="I22" s="88"/>
      <c r="J22" s="88"/>
      <c r="K22" s="88"/>
      <c r="L22" s="88"/>
      <c r="M22" s="88"/>
      <c r="N22" s="88"/>
      <c r="O22" s="88"/>
      <c r="P22" s="88"/>
      <c r="Q22" s="88"/>
      <c r="R22" s="88"/>
      <c r="S22" s="88"/>
      <c r="T22" s="88"/>
      <c r="U22" s="88"/>
      <c r="V22" s="88"/>
      <c r="Y22" s="9"/>
      <c r="Z22" s="7"/>
      <c r="AA22" s="7"/>
    </row>
    <row r="23" spans="1:27" s="8" customFormat="1" hidden="1">
      <c r="D23" s="7"/>
      <c r="E23" s="7"/>
      <c r="F23" s="7"/>
      <c r="G23" s="7"/>
      <c r="H23" s="7"/>
      <c r="I23" s="7"/>
      <c r="J23" s="7"/>
      <c r="K23" s="7"/>
      <c r="L23" s="7"/>
      <c r="M23" s="7"/>
      <c r="N23" s="7"/>
      <c r="O23" s="7"/>
      <c r="P23" s="7"/>
      <c r="Q23" s="7"/>
      <c r="R23" s="7"/>
      <c r="S23" s="7"/>
      <c r="T23" s="7"/>
      <c r="U23" s="7"/>
      <c r="V23" s="7"/>
      <c r="Y23" s="9"/>
      <c r="Z23" s="7"/>
      <c r="AA23" s="7"/>
    </row>
    <row r="24" spans="1:27" s="8" customFormat="1" hidden="1">
      <c r="D24" s="7"/>
      <c r="E24" s="7"/>
      <c r="F24" s="7"/>
      <c r="G24" s="7"/>
      <c r="H24" s="7"/>
      <c r="I24" s="7"/>
      <c r="J24" s="7"/>
      <c r="K24" s="7"/>
      <c r="L24" s="7"/>
      <c r="M24" s="7"/>
      <c r="N24" s="7"/>
      <c r="O24" s="7"/>
      <c r="P24" s="7"/>
      <c r="Q24" s="7"/>
      <c r="R24" s="7"/>
      <c r="S24" s="7"/>
      <c r="T24" s="7"/>
      <c r="U24" s="7"/>
      <c r="V24" s="7"/>
      <c r="Y24" s="9"/>
      <c r="Z24" s="7"/>
      <c r="AA24" s="7"/>
    </row>
    <row r="25" spans="1:27" s="8" customFormat="1" hidden="1">
      <c r="D25" s="11">
        <v>1900</v>
      </c>
      <c r="E25" s="7"/>
      <c r="F25" s="7"/>
      <c r="G25" s="7"/>
      <c r="H25" s="7"/>
      <c r="I25" s="7"/>
      <c r="J25" s="7"/>
      <c r="K25" s="7"/>
      <c r="L25" s="7"/>
      <c r="M25" s="7"/>
      <c r="N25" s="7"/>
      <c r="O25" s="7"/>
      <c r="P25" s="7"/>
      <c r="Q25" s="7"/>
      <c r="R25" s="7"/>
      <c r="S25" s="7"/>
      <c r="T25" s="7"/>
      <c r="U25" s="7"/>
      <c r="V25" s="7"/>
      <c r="Y25" s="9"/>
      <c r="Z25" s="7"/>
      <c r="AA25" s="7"/>
    </row>
    <row r="26" spans="1:27" s="8" customFormat="1" hidden="1">
      <c r="D26" s="19">
        <v>1901</v>
      </c>
      <c r="E26" s="7"/>
      <c r="F26" s="7"/>
      <c r="G26" s="7"/>
      <c r="H26" s="7"/>
      <c r="I26" s="7"/>
      <c r="J26" s="7"/>
      <c r="K26" s="7"/>
      <c r="L26" s="7"/>
      <c r="M26" s="7"/>
      <c r="N26" s="7"/>
      <c r="O26" s="7"/>
      <c r="P26" s="7"/>
      <c r="Q26" s="7"/>
      <c r="R26" s="7"/>
      <c r="S26" s="7"/>
      <c r="T26" s="7"/>
      <c r="U26" s="7"/>
      <c r="V26" s="7"/>
      <c r="Y26" s="9"/>
      <c r="Z26" s="7"/>
      <c r="AA26" s="7"/>
    </row>
    <row r="27" spans="1:27" s="8" customFormat="1" hidden="1">
      <c r="D27" s="19">
        <v>1902</v>
      </c>
      <c r="E27" s="7"/>
      <c r="F27" s="7"/>
      <c r="G27" s="7"/>
      <c r="H27" s="7"/>
      <c r="I27" s="7"/>
      <c r="J27" s="7"/>
      <c r="K27" s="7"/>
      <c r="L27" s="7"/>
      <c r="M27" s="7"/>
      <c r="N27" s="7"/>
      <c r="O27" s="7"/>
      <c r="P27" s="7"/>
      <c r="Q27" s="7"/>
      <c r="R27" s="7"/>
      <c r="S27" s="7"/>
      <c r="T27" s="7"/>
      <c r="U27" s="7"/>
      <c r="V27" s="7"/>
      <c r="Y27" s="9"/>
      <c r="Z27" s="7"/>
      <c r="AA27" s="7"/>
    </row>
    <row r="28" spans="1:27" s="8" customFormat="1" hidden="1">
      <c r="D28" s="19">
        <v>1903</v>
      </c>
      <c r="E28" s="7"/>
      <c r="F28" s="7"/>
      <c r="G28" s="7"/>
      <c r="H28" s="7"/>
      <c r="I28" s="7"/>
      <c r="J28" s="7"/>
      <c r="K28" s="7"/>
      <c r="L28" s="7"/>
      <c r="M28" s="7"/>
      <c r="N28" s="7"/>
      <c r="O28" s="7"/>
      <c r="P28" s="7"/>
      <c r="Q28" s="7"/>
      <c r="R28" s="7"/>
      <c r="S28" s="7"/>
      <c r="T28" s="7"/>
      <c r="U28" s="7"/>
      <c r="V28" s="7"/>
      <c r="Y28" s="9"/>
      <c r="Z28" s="7"/>
      <c r="AA28" s="7"/>
    </row>
    <row r="29" spans="1:27" s="8" customFormat="1" hidden="1">
      <c r="D29" s="19">
        <v>1904</v>
      </c>
      <c r="E29" s="7"/>
      <c r="F29" s="7"/>
      <c r="G29" s="7"/>
      <c r="H29" s="7"/>
      <c r="I29" s="7"/>
      <c r="J29" s="7"/>
      <c r="K29" s="7"/>
      <c r="L29" s="7"/>
      <c r="M29" s="7"/>
      <c r="N29" s="7"/>
      <c r="O29" s="7"/>
      <c r="P29" s="7"/>
      <c r="Q29" s="7"/>
      <c r="R29" s="7"/>
      <c r="S29" s="7"/>
      <c r="T29" s="7"/>
      <c r="U29" s="7"/>
      <c r="V29" s="7"/>
      <c r="Y29" s="9"/>
      <c r="Z29" s="7"/>
      <c r="AA29" s="7"/>
    </row>
    <row r="30" spans="1:27" s="8" customFormat="1" hidden="1">
      <c r="D30" s="19">
        <v>1905</v>
      </c>
      <c r="E30" s="7"/>
      <c r="F30" s="7"/>
      <c r="G30" s="7"/>
      <c r="H30" s="7"/>
      <c r="I30" s="7"/>
      <c r="J30" s="7"/>
      <c r="K30" s="7"/>
      <c r="L30" s="7"/>
      <c r="M30" s="7"/>
      <c r="N30" s="7"/>
      <c r="O30" s="7"/>
      <c r="P30" s="7"/>
      <c r="Q30" s="7"/>
      <c r="R30" s="7"/>
      <c r="S30" s="7"/>
      <c r="T30" s="7"/>
      <c r="U30" s="7"/>
      <c r="V30" s="7"/>
      <c r="Y30" s="9"/>
      <c r="Z30" s="7"/>
      <c r="AA30" s="7"/>
    </row>
    <row r="31" spans="1:27" s="8" customFormat="1" hidden="1">
      <c r="D31" s="19">
        <v>1906</v>
      </c>
      <c r="E31" s="7"/>
      <c r="F31" s="7"/>
      <c r="G31" s="7"/>
      <c r="H31" s="7"/>
      <c r="I31" s="7"/>
      <c r="J31" s="7"/>
      <c r="K31" s="7"/>
      <c r="L31" s="7"/>
      <c r="M31" s="7"/>
      <c r="N31" s="7"/>
      <c r="O31" s="7"/>
      <c r="P31" s="7"/>
      <c r="Q31" s="7"/>
      <c r="R31" s="7"/>
      <c r="S31" s="7"/>
      <c r="T31" s="7"/>
      <c r="U31" s="7"/>
      <c r="V31" s="7"/>
      <c r="Y31" s="9"/>
      <c r="Z31" s="7"/>
      <c r="AA31" s="7"/>
    </row>
    <row r="32" spans="1:27" s="8" customFormat="1" hidden="1">
      <c r="A32" s="7"/>
      <c r="B32" s="7"/>
      <c r="C32" s="7"/>
      <c r="D32" s="19">
        <v>1907</v>
      </c>
      <c r="E32" s="7"/>
      <c r="F32" s="7"/>
      <c r="G32" s="7"/>
      <c r="H32" s="7"/>
      <c r="I32" s="7"/>
      <c r="J32" s="7"/>
      <c r="K32" s="7"/>
      <c r="L32" s="7"/>
      <c r="M32" s="7"/>
      <c r="N32" s="7"/>
      <c r="O32" s="7"/>
      <c r="P32" s="7"/>
      <c r="Q32" s="7"/>
      <c r="R32" s="7"/>
      <c r="S32" s="7"/>
      <c r="T32" s="7"/>
      <c r="U32" s="7"/>
      <c r="V32" s="7"/>
      <c r="W32" s="7"/>
      <c r="X32" s="7"/>
      <c r="Y32" s="9"/>
      <c r="Z32" s="7"/>
      <c r="AA32" s="7"/>
    </row>
    <row r="33" spans="1:27" s="8" customFormat="1" hidden="1">
      <c r="A33" s="7"/>
      <c r="B33" s="7"/>
      <c r="C33" s="7"/>
      <c r="D33" s="19">
        <v>1908</v>
      </c>
      <c r="E33" s="7"/>
      <c r="F33" s="7"/>
      <c r="G33" s="7"/>
      <c r="H33" s="7"/>
      <c r="I33" s="7"/>
      <c r="J33" s="7"/>
      <c r="K33" s="7"/>
      <c r="L33" s="7"/>
      <c r="M33" s="7"/>
      <c r="N33" s="7"/>
      <c r="O33" s="7"/>
      <c r="P33" s="7"/>
      <c r="Q33" s="7"/>
      <c r="R33" s="7"/>
      <c r="S33" s="7"/>
      <c r="T33" s="7"/>
      <c r="U33" s="7"/>
      <c r="V33" s="7"/>
      <c r="W33" s="7"/>
      <c r="X33" s="7"/>
      <c r="Y33" s="9"/>
      <c r="Z33" s="7"/>
      <c r="AA33" s="7"/>
    </row>
    <row r="34" spans="1:27" s="8" customFormat="1" hidden="1">
      <c r="A34" s="7"/>
      <c r="B34" s="7"/>
      <c r="C34" s="7"/>
      <c r="D34" s="19">
        <v>1909</v>
      </c>
      <c r="E34" s="7"/>
      <c r="F34" s="7"/>
      <c r="G34" s="7"/>
      <c r="H34" s="7"/>
      <c r="I34" s="7"/>
      <c r="J34" s="7"/>
      <c r="K34" s="7"/>
      <c r="L34" s="7"/>
      <c r="M34" s="7"/>
      <c r="N34" s="7"/>
      <c r="O34" s="7"/>
      <c r="P34" s="7"/>
      <c r="Q34" s="7"/>
      <c r="R34" s="7"/>
      <c r="S34" s="7"/>
      <c r="T34" s="7"/>
      <c r="U34" s="7"/>
      <c r="V34" s="7"/>
      <c r="W34" s="7"/>
      <c r="X34" s="7"/>
      <c r="Y34" s="9"/>
      <c r="Z34" s="7"/>
      <c r="AA34" s="7"/>
    </row>
    <row r="35" spans="1:27" s="8" customFormat="1" hidden="1">
      <c r="A35" s="7"/>
      <c r="B35" s="7"/>
      <c r="C35" s="7"/>
      <c r="D35" s="19">
        <v>1910</v>
      </c>
      <c r="E35" s="7"/>
      <c r="F35" s="7"/>
      <c r="G35" s="7"/>
      <c r="H35" s="7"/>
      <c r="I35" s="7"/>
      <c r="J35" s="7"/>
      <c r="K35" s="7"/>
      <c r="L35" s="7"/>
      <c r="M35" s="7"/>
      <c r="N35" s="7"/>
      <c r="O35" s="7"/>
      <c r="P35" s="7"/>
      <c r="Q35" s="7"/>
      <c r="R35" s="7"/>
      <c r="S35" s="7"/>
      <c r="T35" s="7"/>
      <c r="U35" s="7"/>
      <c r="V35" s="7"/>
      <c r="W35" s="7"/>
      <c r="X35" s="7"/>
      <c r="Y35" s="9"/>
      <c r="Z35" s="7"/>
      <c r="AA35" s="7"/>
    </row>
    <row r="36" spans="1:27" s="8" customFormat="1" hidden="1">
      <c r="A36" s="7"/>
      <c r="B36" s="7"/>
      <c r="C36" s="7"/>
      <c r="D36" s="19">
        <v>1911</v>
      </c>
      <c r="E36" s="7"/>
      <c r="F36" s="7"/>
      <c r="G36" s="7"/>
      <c r="H36" s="7"/>
      <c r="I36" s="7"/>
      <c r="J36" s="7"/>
      <c r="K36" s="7"/>
      <c r="L36" s="7"/>
      <c r="M36" s="7"/>
      <c r="N36" s="7"/>
      <c r="O36" s="7"/>
      <c r="P36" s="7"/>
      <c r="Q36" s="7"/>
      <c r="R36" s="7"/>
      <c r="S36" s="7"/>
      <c r="T36" s="7"/>
      <c r="U36" s="7"/>
      <c r="V36" s="7"/>
      <c r="W36" s="7"/>
      <c r="X36" s="7"/>
      <c r="Y36" s="9"/>
      <c r="Z36" s="7"/>
      <c r="AA36" s="7"/>
    </row>
    <row r="37" spans="1:27" s="8" customFormat="1" hidden="1">
      <c r="A37" s="7"/>
      <c r="B37" s="7"/>
      <c r="C37" s="7"/>
      <c r="D37" s="19">
        <v>1912</v>
      </c>
      <c r="E37" s="7"/>
      <c r="F37" s="7"/>
      <c r="G37" s="7"/>
      <c r="H37" s="7"/>
      <c r="I37" s="7"/>
      <c r="J37" s="7"/>
      <c r="K37" s="7"/>
      <c r="L37" s="7"/>
      <c r="M37" s="7"/>
      <c r="N37" s="7"/>
      <c r="O37" s="7"/>
      <c r="P37" s="7"/>
      <c r="Q37" s="7"/>
      <c r="R37" s="7"/>
      <c r="S37" s="7"/>
      <c r="T37" s="7"/>
      <c r="U37" s="7"/>
      <c r="V37" s="7"/>
      <c r="W37" s="7"/>
      <c r="X37" s="7"/>
      <c r="Y37" s="9"/>
      <c r="Z37" s="7"/>
      <c r="AA37" s="7"/>
    </row>
    <row r="38" spans="1:27" s="8" customFormat="1" hidden="1">
      <c r="A38" s="7"/>
      <c r="B38" s="7"/>
      <c r="C38" s="7"/>
      <c r="D38" s="19">
        <v>1913</v>
      </c>
      <c r="E38" s="7"/>
      <c r="F38" s="7"/>
      <c r="G38" s="7"/>
      <c r="H38" s="7"/>
      <c r="I38" s="7"/>
      <c r="J38" s="7"/>
      <c r="K38" s="7"/>
      <c r="L38" s="7"/>
      <c r="M38" s="7"/>
      <c r="N38" s="7"/>
      <c r="O38" s="7"/>
      <c r="P38" s="7"/>
      <c r="Q38" s="7"/>
      <c r="R38" s="7"/>
      <c r="S38" s="7"/>
      <c r="T38" s="7"/>
      <c r="U38" s="7"/>
      <c r="V38" s="7"/>
      <c r="W38" s="7"/>
      <c r="X38" s="7"/>
      <c r="Y38" s="9"/>
      <c r="Z38" s="7"/>
      <c r="AA38" s="7"/>
    </row>
    <row r="39" spans="1:27" s="8" customFormat="1" hidden="1">
      <c r="A39" s="7"/>
      <c r="B39" s="7"/>
      <c r="C39" s="7"/>
      <c r="D39" s="19">
        <v>1914</v>
      </c>
      <c r="E39" s="7"/>
      <c r="F39" s="7"/>
      <c r="G39" s="7"/>
      <c r="H39" s="7"/>
      <c r="I39" s="7"/>
      <c r="J39" s="7"/>
      <c r="K39" s="7"/>
      <c r="L39" s="7"/>
      <c r="M39" s="7"/>
      <c r="N39" s="7"/>
      <c r="O39" s="7"/>
      <c r="P39" s="7"/>
      <c r="Q39" s="7"/>
      <c r="R39" s="7"/>
      <c r="S39" s="7"/>
      <c r="T39" s="7"/>
      <c r="U39" s="7"/>
      <c r="V39" s="7"/>
      <c r="W39" s="7"/>
      <c r="X39" s="7"/>
      <c r="Y39" s="9"/>
      <c r="Z39" s="7"/>
      <c r="AA39" s="7"/>
    </row>
    <row r="40" spans="1:27" s="8" customFormat="1" hidden="1">
      <c r="A40" s="7"/>
      <c r="B40" s="7"/>
      <c r="C40" s="7"/>
      <c r="D40" s="19">
        <v>1915</v>
      </c>
      <c r="E40" s="7"/>
      <c r="F40" s="7"/>
      <c r="G40" s="7"/>
      <c r="H40" s="7"/>
      <c r="I40" s="7"/>
      <c r="J40" s="7"/>
      <c r="K40" s="7"/>
      <c r="L40" s="7"/>
      <c r="M40" s="7"/>
      <c r="N40" s="7"/>
      <c r="O40" s="7"/>
      <c r="P40" s="7"/>
      <c r="Q40" s="7"/>
      <c r="R40" s="7"/>
      <c r="S40" s="7"/>
      <c r="T40" s="7"/>
      <c r="U40" s="7"/>
      <c r="V40" s="7"/>
      <c r="W40" s="7"/>
      <c r="X40" s="7"/>
      <c r="Y40" s="9"/>
      <c r="Z40" s="7"/>
      <c r="AA40" s="7"/>
    </row>
    <row r="41" spans="1:27" s="8" customFormat="1" hidden="1">
      <c r="A41" s="7"/>
      <c r="B41" s="7"/>
      <c r="C41" s="7"/>
      <c r="D41" s="19">
        <v>1916</v>
      </c>
      <c r="E41" s="7"/>
      <c r="F41" s="7"/>
      <c r="G41" s="7"/>
      <c r="H41" s="7"/>
      <c r="I41" s="7"/>
      <c r="J41" s="7"/>
      <c r="K41" s="7"/>
      <c r="L41" s="7"/>
      <c r="M41" s="7"/>
      <c r="N41" s="7"/>
      <c r="O41" s="7"/>
      <c r="P41" s="7"/>
      <c r="Q41" s="7"/>
      <c r="R41" s="7"/>
      <c r="S41" s="7"/>
      <c r="T41" s="7"/>
      <c r="U41" s="7"/>
      <c r="V41" s="7"/>
      <c r="W41" s="7"/>
      <c r="X41" s="7"/>
      <c r="Y41" s="9"/>
      <c r="Z41" s="7"/>
      <c r="AA41" s="7"/>
    </row>
    <row r="42" spans="1:27" s="8" customFormat="1" hidden="1">
      <c r="A42" s="7"/>
      <c r="B42" s="7"/>
      <c r="C42" s="7"/>
      <c r="D42" s="19">
        <v>1917</v>
      </c>
      <c r="E42" s="7"/>
      <c r="F42" s="7"/>
      <c r="G42" s="7"/>
      <c r="H42" s="7"/>
      <c r="I42" s="7"/>
      <c r="J42" s="7"/>
      <c r="K42" s="7"/>
      <c r="L42" s="7"/>
      <c r="M42" s="7"/>
      <c r="N42" s="7"/>
      <c r="O42" s="7"/>
      <c r="P42" s="7"/>
      <c r="Q42" s="7"/>
      <c r="R42" s="7"/>
      <c r="S42" s="7"/>
      <c r="T42" s="7"/>
      <c r="U42" s="7"/>
      <c r="V42" s="7"/>
      <c r="W42" s="7"/>
      <c r="X42" s="7"/>
      <c r="Y42" s="9"/>
      <c r="Z42" s="7"/>
      <c r="AA42" s="7"/>
    </row>
    <row r="43" spans="1:27" s="8" customFormat="1" hidden="1">
      <c r="A43" s="7"/>
      <c r="B43" s="7"/>
      <c r="C43" s="7"/>
      <c r="D43" s="19">
        <v>1918</v>
      </c>
      <c r="E43" s="7"/>
      <c r="F43" s="7"/>
      <c r="G43" s="7"/>
      <c r="H43" s="7"/>
      <c r="I43" s="7"/>
      <c r="J43" s="7"/>
      <c r="K43" s="7"/>
      <c r="L43" s="7"/>
      <c r="M43" s="7"/>
      <c r="N43" s="7"/>
      <c r="O43" s="7"/>
      <c r="P43" s="7"/>
      <c r="Q43" s="7"/>
      <c r="R43" s="7"/>
      <c r="S43" s="7"/>
      <c r="T43" s="7"/>
      <c r="U43" s="7"/>
      <c r="V43" s="7"/>
      <c r="W43" s="7"/>
      <c r="X43" s="7"/>
      <c r="Y43" s="9"/>
      <c r="Z43" s="7"/>
      <c r="AA43" s="7"/>
    </row>
    <row r="44" spans="1:27" s="8" customFormat="1" hidden="1">
      <c r="A44" s="7"/>
      <c r="B44" s="7"/>
      <c r="C44" s="7"/>
      <c r="D44" s="19">
        <v>1919</v>
      </c>
      <c r="E44" s="7"/>
      <c r="F44" s="7"/>
      <c r="G44" s="7"/>
      <c r="H44" s="7"/>
      <c r="I44" s="7"/>
      <c r="J44" s="7"/>
      <c r="K44" s="7"/>
      <c r="L44" s="7"/>
      <c r="M44" s="7"/>
      <c r="N44" s="7"/>
      <c r="O44" s="7"/>
      <c r="P44" s="7"/>
      <c r="Q44" s="7"/>
      <c r="R44" s="7"/>
      <c r="S44" s="7"/>
      <c r="T44" s="7"/>
      <c r="U44" s="7"/>
      <c r="V44" s="7"/>
      <c r="W44" s="7"/>
      <c r="X44" s="7"/>
      <c r="Y44" s="9"/>
      <c r="Z44" s="7"/>
      <c r="AA44" s="7"/>
    </row>
    <row r="45" spans="1:27" s="8" customFormat="1" hidden="1">
      <c r="A45" s="7"/>
      <c r="B45" s="7"/>
      <c r="C45" s="7"/>
      <c r="D45" s="19">
        <v>1920</v>
      </c>
      <c r="E45" s="7"/>
      <c r="F45" s="7"/>
      <c r="G45" s="7"/>
      <c r="H45" s="7"/>
      <c r="I45" s="7"/>
      <c r="J45" s="7"/>
      <c r="K45" s="7"/>
      <c r="L45" s="7"/>
      <c r="M45" s="7"/>
      <c r="N45" s="7"/>
      <c r="O45" s="7"/>
      <c r="P45" s="7"/>
      <c r="Q45" s="7"/>
      <c r="R45" s="7"/>
      <c r="S45" s="7"/>
      <c r="T45" s="7"/>
      <c r="U45" s="7"/>
      <c r="V45" s="7"/>
      <c r="W45" s="7"/>
      <c r="X45" s="7"/>
      <c r="Y45" s="9"/>
      <c r="Z45" s="7"/>
      <c r="AA45" s="7"/>
    </row>
    <row r="46" spans="1:27" s="8" customFormat="1" hidden="1">
      <c r="A46" s="7"/>
      <c r="B46" s="7"/>
      <c r="C46" s="7"/>
      <c r="D46" s="19">
        <v>1921</v>
      </c>
      <c r="E46" s="7"/>
      <c r="F46" s="7"/>
      <c r="G46" s="7"/>
      <c r="H46" s="7"/>
      <c r="I46" s="7"/>
      <c r="J46" s="7"/>
      <c r="K46" s="7"/>
      <c r="L46" s="7"/>
      <c r="M46" s="7"/>
      <c r="N46" s="7"/>
      <c r="O46" s="7"/>
      <c r="P46" s="7"/>
      <c r="Q46" s="7"/>
      <c r="R46" s="7"/>
      <c r="S46" s="7"/>
      <c r="T46" s="7"/>
      <c r="U46" s="7"/>
      <c r="V46" s="7"/>
      <c r="W46" s="7"/>
      <c r="X46" s="7"/>
      <c r="Y46" s="9"/>
      <c r="Z46" s="7"/>
      <c r="AA46" s="7"/>
    </row>
    <row r="47" spans="1:27" s="8" customFormat="1" hidden="1">
      <c r="A47" s="7"/>
      <c r="B47" s="7"/>
      <c r="C47" s="7"/>
      <c r="D47" s="19">
        <v>1922</v>
      </c>
      <c r="E47" s="7"/>
      <c r="F47" s="7"/>
      <c r="G47" s="7"/>
      <c r="H47" s="7"/>
      <c r="I47" s="7"/>
      <c r="J47" s="7"/>
      <c r="K47" s="7"/>
      <c r="L47" s="7"/>
      <c r="M47" s="7"/>
      <c r="N47" s="7"/>
      <c r="O47" s="7"/>
      <c r="P47" s="7"/>
      <c r="Q47" s="7"/>
      <c r="R47" s="7"/>
      <c r="S47" s="7"/>
      <c r="T47" s="7"/>
      <c r="U47" s="7"/>
      <c r="V47" s="7"/>
      <c r="W47" s="7"/>
      <c r="X47" s="7"/>
      <c r="Y47" s="9"/>
      <c r="Z47" s="7"/>
      <c r="AA47" s="7"/>
    </row>
    <row r="48" spans="1:27" s="8" customFormat="1" hidden="1">
      <c r="A48" s="7"/>
      <c r="B48" s="7"/>
      <c r="C48" s="7"/>
      <c r="D48" s="19">
        <v>1923</v>
      </c>
      <c r="E48" s="7"/>
      <c r="F48" s="7"/>
      <c r="G48" s="7"/>
      <c r="H48" s="7"/>
      <c r="I48" s="7"/>
      <c r="J48" s="7"/>
      <c r="K48" s="7"/>
      <c r="L48" s="7"/>
      <c r="M48" s="7"/>
      <c r="N48" s="7"/>
      <c r="O48" s="7"/>
      <c r="P48" s="7"/>
      <c r="Q48" s="7"/>
      <c r="R48" s="7"/>
      <c r="S48" s="7"/>
      <c r="T48" s="7"/>
      <c r="U48" s="7"/>
      <c r="V48" s="7"/>
      <c r="W48" s="7"/>
      <c r="X48" s="7"/>
      <c r="Y48" s="9"/>
      <c r="Z48" s="7"/>
      <c r="AA48" s="7"/>
    </row>
    <row r="49" spans="1:27" s="8" customFormat="1" hidden="1">
      <c r="A49" s="7"/>
      <c r="B49" s="7"/>
      <c r="C49" s="7"/>
      <c r="D49" s="19">
        <v>1924</v>
      </c>
      <c r="E49" s="7"/>
      <c r="F49" s="7"/>
      <c r="G49" s="7"/>
      <c r="H49" s="7"/>
      <c r="I49" s="7"/>
      <c r="J49" s="7"/>
      <c r="K49" s="7"/>
      <c r="L49" s="7"/>
      <c r="M49" s="7"/>
      <c r="N49" s="7"/>
      <c r="O49" s="7"/>
      <c r="P49" s="7"/>
      <c r="Q49" s="7"/>
      <c r="R49" s="7"/>
      <c r="S49" s="7"/>
      <c r="T49" s="7"/>
      <c r="U49" s="7"/>
      <c r="V49" s="7"/>
      <c r="W49" s="7"/>
      <c r="X49" s="7"/>
      <c r="Y49" s="9"/>
      <c r="Z49" s="7"/>
      <c r="AA49" s="7"/>
    </row>
    <row r="50" spans="1:27" s="8" customFormat="1" hidden="1">
      <c r="A50" s="7"/>
      <c r="B50" s="7"/>
      <c r="C50" s="7"/>
      <c r="D50" s="19">
        <v>1925</v>
      </c>
      <c r="E50" s="7"/>
      <c r="F50" s="7"/>
      <c r="G50" s="7"/>
      <c r="H50" s="7"/>
      <c r="I50" s="7"/>
      <c r="J50" s="7"/>
      <c r="K50" s="7"/>
      <c r="L50" s="7"/>
      <c r="M50" s="7"/>
      <c r="N50" s="7"/>
      <c r="O50" s="7"/>
      <c r="P50" s="7"/>
      <c r="Q50" s="7"/>
      <c r="R50" s="7"/>
      <c r="S50" s="7"/>
      <c r="T50" s="7"/>
      <c r="U50" s="7"/>
      <c r="V50" s="7"/>
      <c r="W50" s="7"/>
      <c r="X50" s="7"/>
      <c r="Y50" s="9"/>
      <c r="Z50" s="7"/>
      <c r="AA50" s="7"/>
    </row>
    <row r="51" spans="1:27" s="8" customFormat="1" hidden="1">
      <c r="A51" s="7"/>
      <c r="B51" s="7"/>
      <c r="C51" s="7"/>
      <c r="D51" s="19">
        <v>1926</v>
      </c>
      <c r="E51" s="7"/>
      <c r="F51" s="7"/>
      <c r="G51" s="7"/>
      <c r="H51" s="7"/>
      <c r="I51" s="7"/>
      <c r="J51" s="7"/>
      <c r="K51" s="7"/>
      <c r="L51" s="7"/>
      <c r="M51" s="7"/>
      <c r="N51" s="7"/>
      <c r="O51" s="7"/>
      <c r="P51" s="7"/>
      <c r="Q51" s="7"/>
      <c r="R51" s="7"/>
      <c r="S51" s="7"/>
      <c r="T51" s="7"/>
      <c r="U51" s="7"/>
      <c r="V51" s="7"/>
      <c r="W51" s="7"/>
      <c r="X51" s="7"/>
      <c r="Y51" s="9"/>
      <c r="Z51" s="7"/>
      <c r="AA51" s="7"/>
    </row>
    <row r="52" spans="1:27" s="8" customFormat="1" hidden="1">
      <c r="A52" s="7"/>
      <c r="B52" s="7"/>
      <c r="C52" s="7"/>
      <c r="D52" s="19">
        <v>1927</v>
      </c>
      <c r="E52" s="7"/>
      <c r="F52" s="7"/>
      <c r="G52" s="7"/>
      <c r="H52" s="7"/>
      <c r="I52" s="7"/>
      <c r="J52" s="7"/>
      <c r="K52" s="7"/>
      <c r="L52" s="7"/>
      <c r="M52" s="7"/>
      <c r="N52" s="7"/>
      <c r="O52" s="7"/>
      <c r="P52" s="7"/>
      <c r="Q52" s="7"/>
      <c r="R52" s="7"/>
      <c r="S52" s="7"/>
      <c r="T52" s="7"/>
      <c r="U52" s="7"/>
      <c r="V52" s="7"/>
      <c r="W52" s="7"/>
      <c r="X52" s="7"/>
      <c r="Y52" s="9"/>
      <c r="Z52" s="7"/>
      <c r="AA52" s="7"/>
    </row>
    <row r="53" spans="1:27" s="8" customFormat="1" hidden="1">
      <c r="A53" s="7"/>
      <c r="B53" s="7"/>
      <c r="C53" s="7"/>
      <c r="D53" s="19">
        <v>1928</v>
      </c>
      <c r="E53" s="7"/>
      <c r="F53" s="7"/>
      <c r="G53" s="7"/>
      <c r="H53" s="7"/>
      <c r="I53" s="7"/>
      <c r="J53" s="7"/>
      <c r="K53" s="7"/>
      <c r="L53" s="7"/>
      <c r="M53" s="7"/>
      <c r="N53" s="7"/>
      <c r="O53" s="7"/>
      <c r="P53" s="7"/>
      <c r="Q53" s="7"/>
      <c r="R53" s="7"/>
      <c r="S53" s="7"/>
      <c r="T53" s="7"/>
      <c r="U53" s="7"/>
      <c r="V53" s="7"/>
      <c r="W53" s="7"/>
      <c r="X53" s="7"/>
      <c r="Y53" s="9"/>
      <c r="Z53" s="7"/>
      <c r="AA53" s="7"/>
    </row>
    <row r="54" spans="1:27" s="8" customFormat="1" hidden="1">
      <c r="A54" s="7"/>
      <c r="B54" s="7"/>
      <c r="C54" s="7"/>
      <c r="D54" s="19">
        <v>1929</v>
      </c>
      <c r="E54" s="7"/>
      <c r="F54" s="7"/>
      <c r="G54" s="7"/>
      <c r="H54" s="7"/>
      <c r="I54" s="7"/>
      <c r="J54" s="7"/>
      <c r="K54" s="7"/>
      <c r="L54" s="7"/>
      <c r="M54" s="7"/>
      <c r="N54" s="7"/>
      <c r="O54" s="7"/>
      <c r="P54" s="7"/>
      <c r="Q54" s="7"/>
      <c r="R54" s="7"/>
      <c r="S54" s="7"/>
      <c r="T54" s="7"/>
      <c r="U54" s="7"/>
      <c r="V54" s="7"/>
      <c r="W54" s="7"/>
      <c r="X54" s="7"/>
      <c r="Y54" s="9"/>
      <c r="Z54" s="7"/>
      <c r="AA54" s="7"/>
    </row>
    <row r="55" spans="1:27" s="8" customFormat="1" hidden="1">
      <c r="A55" s="7"/>
      <c r="B55" s="7"/>
      <c r="C55" s="7"/>
      <c r="D55" s="19">
        <v>1930</v>
      </c>
      <c r="E55" s="7"/>
      <c r="F55" s="7"/>
      <c r="G55" s="7"/>
      <c r="H55" s="7"/>
      <c r="I55" s="7"/>
      <c r="J55" s="7"/>
      <c r="K55" s="7"/>
      <c r="L55" s="7"/>
      <c r="M55" s="7"/>
      <c r="N55" s="7"/>
      <c r="O55" s="7"/>
      <c r="P55" s="7"/>
      <c r="Q55" s="7"/>
      <c r="R55" s="7"/>
      <c r="S55" s="7"/>
      <c r="T55" s="7"/>
      <c r="U55" s="7"/>
      <c r="V55" s="7"/>
      <c r="W55" s="7"/>
      <c r="X55" s="7"/>
      <c r="Y55" s="9"/>
      <c r="Z55" s="7"/>
      <c r="AA55" s="7"/>
    </row>
    <row r="56" spans="1:27" s="8" customFormat="1" hidden="1">
      <c r="A56" s="7"/>
      <c r="B56" s="7"/>
      <c r="C56" s="7"/>
      <c r="D56" s="19">
        <v>1931</v>
      </c>
      <c r="E56" s="7"/>
      <c r="F56" s="7"/>
      <c r="G56" s="7"/>
      <c r="H56" s="7"/>
      <c r="I56" s="7"/>
      <c r="J56" s="7"/>
      <c r="K56" s="7"/>
      <c r="L56" s="7"/>
      <c r="M56" s="7"/>
      <c r="N56" s="7"/>
      <c r="O56" s="7"/>
      <c r="P56" s="7"/>
      <c r="Q56" s="7"/>
      <c r="R56" s="7"/>
      <c r="S56" s="7"/>
      <c r="T56" s="7"/>
      <c r="U56" s="7"/>
      <c r="V56" s="7"/>
      <c r="W56" s="7"/>
      <c r="X56" s="7"/>
      <c r="Y56" s="9"/>
      <c r="Z56" s="7"/>
      <c r="AA56" s="7"/>
    </row>
    <row r="57" spans="1:27" s="8" customFormat="1" hidden="1">
      <c r="A57" s="7"/>
      <c r="B57" s="7"/>
      <c r="C57" s="7"/>
      <c r="D57" s="19">
        <v>1932</v>
      </c>
      <c r="E57" s="7"/>
      <c r="F57" s="7"/>
      <c r="G57" s="7"/>
      <c r="H57" s="7"/>
      <c r="I57" s="7"/>
      <c r="J57" s="7"/>
      <c r="K57" s="7"/>
      <c r="L57" s="7"/>
      <c r="M57" s="7"/>
      <c r="N57" s="7"/>
      <c r="O57" s="7"/>
      <c r="P57" s="7"/>
      <c r="Q57" s="7"/>
      <c r="R57" s="7"/>
      <c r="S57" s="7"/>
      <c r="T57" s="7"/>
      <c r="U57" s="7"/>
      <c r="V57" s="7"/>
      <c r="W57" s="7"/>
      <c r="X57" s="7"/>
      <c r="Y57" s="9"/>
      <c r="Z57" s="7"/>
      <c r="AA57" s="7"/>
    </row>
    <row r="58" spans="1:27" s="8" customFormat="1" hidden="1">
      <c r="A58" s="7"/>
      <c r="B58" s="7"/>
      <c r="C58" s="7"/>
      <c r="D58" s="19">
        <v>1933</v>
      </c>
      <c r="E58" s="7"/>
      <c r="F58" s="7"/>
      <c r="G58" s="7"/>
      <c r="H58" s="7"/>
      <c r="I58" s="7"/>
      <c r="J58" s="7"/>
      <c r="K58" s="7"/>
      <c r="L58" s="7"/>
      <c r="M58" s="7"/>
      <c r="N58" s="7"/>
      <c r="O58" s="7"/>
      <c r="P58" s="7"/>
      <c r="Q58" s="7"/>
      <c r="R58" s="7"/>
      <c r="S58" s="7"/>
      <c r="T58" s="7"/>
      <c r="U58" s="7"/>
      <c r="V58" s="7"/>
      <c r="W58" s="7"/>
      <c r="X58" s="7"/>
      <c r="Y58" s="9"/>
      <c r="Z58" s="7"/>
      <c r="AA58" s="7"/>
    </row>
    <row r="59" spans="1:27" s="8" customFormat="1" hidden="1">
      <c r="A59" s="7"/>
      <c r="B59" s="7"/>
      <c r="C59" s="7"/>
      <c r="D59" s="19">
        <v>1934</v>
      </c>
      <c r="E59" s="7"/>
      <c r="F59" s="7"/>
      <c r="G59" s="7"/>
      <c r="H59" s="7"/>
      <c r="I59" s="7"/>
      <c r="J59" s="7"/>
      <c r="K59" s="7"/>
      <c r="L59" s="7"/>
      <c r="M59" s="7"/>
      <c r="N59" s="7"/>
      <c r="O59" s="7"/>
      <c r="P59" s="7"/>
      <c r="Q59" s="7"/>
      <c r="R59" s="7"/>
      <c r="S59" s="7"/>
      <c r="T59" s="7"/>
      <c r="U59" s="7"/>
      <c r="V59" s="7"/>
      <c r="W59" s="7"/>
      <c r="X59" s="7"/>
      <c r="Y59" s="9"/>
      <c r="Z59" s="7"/>
      <c r="AA59" s="7"/>
    </row>
    <row r="60" spans="1:27" s="8" customFormat="1" hidden="1">
      <c r="A60" s="7"/>
      <c r="B60" s="7"/>
      <c r="C60" s="7"/>
      <c r="D60" s="19">
        <v>1935</v>
      </c>
      <c r="E60" s="7"/>
      <c r="F60" s="7"/>
      <c r="G60" s="7"/>
      <c r="H60" s="7"/>
      <c r="I60" s="7"/>
      <c r="J60" s="7"/>
      <c r="K60" s="7"/>
      <c r="L60" s="7"/>
      <c r="M60" s="7"/>
      <c r="N60" s="7"/>
      <c r="O60" s="7"/>
      <c r="P60" s="7"/>
      <c r="Q60" s="7"/>
      <c r="R60" s="7"/>
      <c r="S60" s="7"/>
      <c r="T60" s="7"/>
      <c r="U60" s="7"/>
      <c r="V60" s="7"/>
      <c r="W60" s="7"/>
      <c r="X60" s="7"/>
      <c r="Y60" s="9"/>
      <c r="Z60" s="7"/>
      <c r="AA60" s="7"/>
    </row>
    <row r="61" spans="1:27" s="8" customFormat="1" hidden="1">
      <c r="A61" s="7"/>
      <c r="B61" s="7"/>
      <c r="C61" s="7"/>
      <c r="D61" s="19">
        <v>1936</v>
      </c>
      <c r="E61" s="7"/>
      <c r="F61" s="7"/>
      <c r="G61" s="7"/>
      <c r="H61" s="7"/>
      <c r="I61" s="7"/>
      <c r="J61" s="7"/>
      <c r="K61" s="7"/>
      <c r="L61" s="7"/>
      <c r="M61" s="7"/>
      <c r="N61" s="7"/>
      <c r="O61" s="7"/>
      <c r="P61" s="7"/>
      <c r="Q61" s="7"/>
      <c r="R61" s="7"/>
      <c r="S61" s="7"/>
      <c r="T61" s="7"/>
      <c r="U61" s="7"/>
      <c r="V61" s="7"/>
      <c r="W61" s="7"/>
      <c r="X61" s="7"/>
      <c r="Y61" s="9"/>
      <c r="Z61" s="7"/>
      <c r="AA61" s="7"/>
    </row>
    <row r="62" spans="1:27" s="8" customFormat="1" hidden="1">
      <c r="A62" s="7"/>
      <c r="B62" s="7"/>
      <c r="C62" s="7"/>
      <c r="D62" s="19">
        <v>1937</v>
      </c>
      <c r="E62" s="7"/>
      <c r="F62" s="7"/>
      <c r="G62" s="7"/>
      <c r="H62" s="7"/>
      <c r="I62" s="7"/>
      <c r="J62" s="7"/>
      <c r="K62" s="7"/>
      <c r="L62" s="7"/>
      <c r="M62" s="7"/>
      <c r="N62" s="7"/>
      <c r="O62" s="7"/>
      <c r="P62" s="7"/>
      <c r="Q62" s="7"/>
      <c r="R62" s="7"/>
      <c r="S62" s="7"/>
      <c r="T62" s="7"/>
      <c r="U62" s="7"/>
      <c r="V62" s="7"/>
      <c r="W62" s="7"/>
      <c r="X62" s="7"/>
      <c r="Y62" s="9"/>
      <c r="Z62" s="7"/>
      <c r="AA62" s="7"/>
    </row>
    <row r="63" spans="1:27" s="8" customFormat="1" hidden="1">
      <c r="A63" s="7"/>
      <c r="B63" s="7"/>
      <c r="C63" s="7"/>
      <c r="D63" s="19">
        <v>1938</v>
      </c>
      <c r="E63" s="7"/>
      <c r="F63" s="7"/>
      <c r="G63" s="7"/>
      <c r="H63" s="7"/>
      <c r="I63" s="7"/>
      <c r="J63" s="7"/>
      <c r="K63" s="7"/>
      <c r="L63" s="7"/>
      <c r="M63" s="7"/>
      <c r="N63" s="7"/>
      <c r="O63" s="7"/>
      <c r="P63" s="7"/>
      <c r="Q63" s="7"/>
      <c r="R63" s="7"/>
      <c r="S63" s="7"/>
      <c r="T63" s="7"/>
      <c r="U63" s="7"/>
      <c r="V63" s="7"/>
      <c r="W63" s="7"/>
      <c r="X63" s="7"/>
      <c r="Y63" s="9"/>
      <c r="Z63" s="7"/>
      <c r="AA63" s="7"/>
    </row>
    <row r="64" spans="1:27" s="8" customFormat="1" hidden="1">
      <c r="A64" s="7"/>
      <c r="B64" s="7"/>
      <c r="C64" s="7"/>
      <c r="D64" s="19">
        <v>1939</v>
      </c>
      <c r="E64" s="7"/>
      <c r="F64" s="7"/>
      <c r="G64" s="7"/>
      <c r="H64" s="7"/>
      <c r="I64" s="7"/>
      <c r="J64" s="7"/>
      <c r="K64" s="7"/>
      <c r="L64" s="7"/>
      <c r="M64" s="7"/>
      <c r="N64" s="7"/>
      <c r="O64" s="7"/>
      <c r="P64" s="7"/>
      <c r="Q64" s="7"/>
      <c r="R64" s="7"/>
      <c r="S64" s="7"/>
      <c r="T64" s="7"/>
      <c r="U64" s="7"/>
      <c r="V64" s="7"/>
      <c r="W64" s="7"/>
      <c r="X64" s="7"/>
      <c r="Y64" s="9"/>
      <c r="Z64" s="7"/>
      <c r="AA64" s="7"/>
    </row>
    <row r="65" spans="1:27" s="8" customFormat="1" hidden="1">
      <c r="A65" s="7"/>
      <c r="B65" s="7"/>
      <c r="C65" s="7"/>
      <c r="D65" s="19">
        <v>1940</v>
      </c>
      <c r="E65" s="7"/>
      <c r="F65" s="7"/>
      <c r="G65" s="7"/>
      <c r="H65" s="7"/>
      <c r="I65" s="7"/>
      <c r="J65" s="7"/>
      <c r="K65" s="7"/>
      <c r="L65" s="7"/>
      <c r="M65" s="7"/>
      <c r="N65" s="7"/>
      <c r="O65" s="7"/>
      <c r="P65" s="7"/>
      <c r="Q65" s="7"/>
      <c r="R65" s="7"/>
      <c r="S65" s="7"/>
      <c r="T65" s="7"/>
      <c r="U65" s="7"/>
      <c r="V65" s="7"/>
      <c r="W65" s="7"/>
      <c r="X65" s="7"/>
      <c r="Y65" s="9"/>
      <c r="Z65" s="7"/>
      <c r="AA65" s="7"/>
    </row>
    <row r="66" spans="1:27" s="8" customFormat="1" hidden="1">
      <c r="A66" s="7"/>
      <c r="B66" s="7"/>
      <c r="C66" s="7"/>
      <c r="D66" s="19">
        <v>1941</v>
      </c>
      <c r="E66" s="7"/>
      <c r="F66" s="7"/>
      <c r="G66" s="7"/>
      <c r="H66" s="7"/>
      <c r="I66" s="7"/>
      <c r="J66" s="7"/>
      <c r="K66" s="7"/>
      <c r="L66" s="7"/>
      <c r="M66" s="7"/>
      <c r="N66" s="7"/>
      <c r="O66" s="7"/>
      <c r="P66" s="7"/>
      <c r="Q66" s="7"/>
      <c r="R66" s="7"/>
      <c r="S66" s="7"/>
      <c r="T66" s="7"/>
      <c r="U66" s="7"/>
      <c r="V66" s="7"/>
      <c r="W66" s="7"/>
      <c r="X66" s="7"/>
      <c r="Y66" s="9"/>
      <c r="Z66" s="7"/>
      <c r="AA66" s="7"/>
    </row>
    <row r="67" spans="1:27" s="8" customFormat="1" hidden="1">
      <c r="A67" s="7"/>
      <c r="B67" s="7"/>
      <c r="C67" s="7"/>
      <c r="D67" s="19">
        <v>1942</v>
      </c>
      <c r="E67" s="7"/>
      <c r="F67" s="7"/>
      <c r="G67" s="7"/>
      <c r="H67" s="7"/>
      <c r="I67" s="7"/>
      <c r="J67" s="7"/>
      <c r="K67" s="7"/>
      <c r="L67" s="7"/>
      <c r="M67" s="7"/>
      <c r="N67" s="7"/>
      <c r="O67" s="7"/>
      <c r="P67" s="7"/>
      <c r="Q67" s="7"/>
      <c r="R67" s="7"/>
      <c r="S67" s="7"/>
      <c r="T67" s="7"/>
      <c r="U67" s="7"/>
      <c r="V67" s="7"/>
      <c r="W67" s="7"/>
      <c r="X67" s="7"/>
      <c r="Y67" s="9"/>
      <c r="Z67" s="7"/>
      <c r="AA67" s="7"/>
    </row>
    <row r="68" spans="1:27" s="8" customFormat="1" hidden="1">
      <c r="A68" s="7"/>
      <c r="B68" s="7"/>
      <c r="C68" s="7"/>
      <c r="D68" s="19">
        <v>1943</v>
      </c>
      <c r="E68" s="7"/>
      <c r="F68" s="7"/>
      <c r="G68" s="7"/>
      <c r="H68" s="7"/>
      <c r="I68" s="7"/>
      <c r="J68" s="7"/>
      <c r="K68" s="7"/>
      <c r="L68" s="7"/>
      <c r="M68" s="7"/>
      <c r="N68" s="7"/>
      <c r="O68" s="7"/>
      <c r="P68" s="7"/>
      <c r="Q68" s="7"/>
      <c r="R68" s="7"/>
      <c r="S68" s="7"/>
      <c r="T68" s="7"/>
      <c r="U68" s="7"/>
      <c r="V68" s="7"/>
      <c r="W68" s="7"/>
      <c r="X68" s="7"/>
      <c r="Y68" s="9"/>
      <c r="Z68" s="7"/>
      <c r="AA68" s="7"/>
    </row>
    <row r="69" spans="1:27" s="8" customFormat="1" hidden="1">
      <c r="A69" s="7"/>
      <c r="B69" s="7"/>
      <c r="C69" s="7"/>
      <c r="D69" s="19">
        <v>1944</v>
      </c>
      <c r="E69" s="7"/>
      <c r="F69" s="7"/>
      <c r="G69" s="7"/>
      <c r="H69" s="7"/>
      <c r="I69" s="7"/>
      <c r="J69" s="7"/>
      <c r="K69" s="7"/>
      <c r="L69" s="7"/>
      <c r="M69" s="7"/>
      <c r="N69" s="7"/>
      <c r="O69" s="7"/>
      <c r="P69" s="7"/>
      <c r="Q69" s="7"/>
      <c r="R69" s="7"/>
      <c r="S69" s="7"/>
      <c r="T69" s="7"/>
      <c r="U69" s="7"/>
      <c r="V69" s="7"/>
      <c r="W69" s="7"/>
      <c r="X69" s="7"/>
      <c r="Y69" s="9"/>
      <c r="Z69" s="7"/>
      <c r="AA69" s="7"/>
    </row>
    <row r="70" spans="1:27" s="8" customFormat="1" hidden="1">
      <c r="A70" s="7"/>
      <c r="B70" s="7"/>
      <c r="C70" s="7"/>
      <c r="D70" s="19">
        <v>1945</v>
      </c>
      <c r="E70" s="7"/>
      <c r="F70" s="7"/>
      <c r="G70" s="7"/>
      <c r="H70" s="7"/>
      <c r="I70" s="7"/>
      <c r="J70" s="7"/>
      <c r="K70" s="7"/>
      <c r="L70" s="7"/>
      <c r="M70" s="7"/>
      <c r="N70" s="7"/>
      <c r="O70" s="7"/>
      <c r="P70" s="7"/>
      <c r="Q70" s="7"/>
      <c r="R70" s="7"/>
      <c r="S70" s="7"/>
      <c r="T70" s="7"/>
      <c r="U70" s="7"/>
      <c r="V70" s="7"/>
      <c r="W70" s="7"/>
      <c r="X70" s="7"/>
      <c r="Y70" s="9"/>
      <c r="Z70" s="7"/>
      <c r="AA70" s="7"/>
    </row>
    <row r="71" spans="1:27" s="8" customFormat="1" hidden="1">
      <c r="A71" s="7"/>
      <c r="B71" s="7"/>
      <c r="C71" s="7"/>
      <c r="D71" s="19">
        <v>1946</v>
      </c>
      <c r="E71" s="7"/>
      <c r="F71" s="7"/>
      <c r="G71" s="7"/>
      <c r="H71" s="7"/>
      <c r="I71" s="7"/>
      <c r="J71" s="7"/>
      <c r="K71" s="7"/>
      <c r="L71" s="7"/>
      <c r="M71" s="7"/>
      <c r="N71" s="7"/>
      <c r="O71" s="7"/>
      <c r="P71" s="7"/>
      <c r="Q71" s="7"/>
      <c r="R71" s="7"/>
      <c r="S71" s="7"/>
      <c r="T71" s="7"/>
      <c r="U71" s="7"/>
      <c r="V71" s="7"/>
      <c r="W71" s="7"/>
      <c r="X71" s="7"/>
      <c r="Y71" s="9"/>
      <c r="Z71" s="7"/>
      <c r="AA71" s="7"/>
    </row>
    <row r="72" spans="1:27" s="8" customFormat="1" hidden="1">
      <c r="A72" s="7"/>
      <c r="B72" s="7"/>
      <c r="C72" s="7"/>
      <c r="D72" s="19">
        <v>1947</v>
      </c>
      <c r="E72" s="7"/>
      <c r="F72" s="7"/>
      <c r="G72" s="7"/>
      <c r="H72" s="7"/>
      <c r="I72" s="7"/>
      <c r="J72" s="7"/>
      <c r="K72" s="7"/>
      <c r="L72" s="7"/>
      <c r="M72" s="7"/>
      <c r="N72" s="7"/>
      <c r="O72" s="7"/>
      <c r="P72" s="7"/>
      <c r="Q72" s="7"/>
      <c r="R72" s="7"/>
      <c r="S72" s="7"/>
      <c r="T72" s="7"/>
      <c r="U72" s="7"/>
      <c r="V72" s="7"/>
      <c r="W72" s="7"/>
      <c r="X72" s="7"/>
      <c r="Y72" s="9"/>
      <c r="Z72" s="7"/>
      <c r="AA72" s="7"/>
    </row>
    <row r="73" spans="1:27" s="8" customFormat="1" hidden="1">
      <c r="A73" s="7"/>
      <c r="B73" s="7"/>
      <c r="C73" s="7"/>
      <c r="D73" s="19">
        <v>1948</v>
      </c>
      <c r="E73" s="7"/>
      <c r="F73" s="7"/>
      <c r="G73" s="7"/>
      <c r="H73" s="7"/>
      <c r="I73" s="7"/>
      <c r="J73" s="7"/>
      <c r="K73" s="7"/>
      <c r="L73" s="7"/>
      <c r="M73" s="7"/>
      <c r="N73" s="7"/>
      <c r="O73" s="7"/>
      <c r="P73" s="7"/>
      <c r="Q73" s="7"/>
      <c r="R73" s="7"/>
      <c r="S73" s="7"/>
      <c r="T73" s="7"/>
      <c r="U73" s="7"/>
      <c r="V73" s="7"/>
      <c r="W73" s="7"/>
      <c r="X73" s="7"/>
      <c r="Y73" s="9"/>
      <c r="Z73" s="7"/>
      <c r="AA73" s="7"/>
    </row>
    <row r="74" spans="1:27" s="8" customFormat="1" hidden="1">
      <c r="A74" s="7"/>
      <c r="B74" s="7"/>
      <c r="C74" s="7"/>
      <c r="D74" s="19">
        <v>1949</v>
      </c>
      <c r="E74" s="7"/>
      <c r="F74" s="7"/>
      <c r="G74" s="7"/>
      <c r="H74" s="7"/>
      <c r="I74" s="7"/>
      <c r="J74" s="7"/>
      <c r="K74" s="7"/>
      <c r="L74" s="7"/>
      <c r="M74" s="7"/>
      <c r="N74" s="7"/>
      <c r="O74" s="7"/>
      <c r="P74" s="7"/>
      <c r="Q74" s="7"/>
      <c r="R74" s="7"/>
      <c r="S74" s="7"/>
      <c r="T74" s="7"/>
      <c r="U74" s="7"/>
      <c r="V74" s="7"/>
      <c r="W74" s="7"/>
      <c r="X74" s="7"/>
      <c r="Y74" s="9"/>
      <c r="Z74" s="7"/>
      <c r="AA74" s="7"/>
    </row>
    <row r="75" spans="1:27" s="8" customFormat="1" hidden="1">
      <c r="A75" s="7"/>
      <c r="B75" s="7"/>
      <c r="C75" s="7"/>
      <c r="D75" s="19">
        <v>1950</v>
      </c>
      <c r="E75" s="7"/>
      <c r="F75" s="7"/>
      <c r="G75" s="7"/>
      <c r="H75" s="7"/>
      <c r="I75" s="7"/>
      <c r="J75" s="7"/>
      <c r="K75" s="7"/>
      <c r="L75" s="7"/>
      <c r="M75" s="7"/>
      <c r="N75" s="7"/>
      <c r="O75" s="7"/>
      <c r="P75" s="7"/>
      <c r="Q75" s="7"/>
      <c r="R75" s="7"/>
      <c r="S75" s="7"/>
      <c r="T75" s="7"/>
      <c r="U75" s="7"/>
      <c r="V75" s="7"/>
      <c r="W75" s="7"/>
      <c r="X75" s="7"/>
      <c r="Y75" s="9"/>
      <c r="Z75" s="7"/>
      <c r="AA75" s="7"/>
    </row>
    <row r="76" spans="1:27" s="8" customFormat="1" hidden="1">
      <c r="A76" s="7"/>
      <c r="B76" s="7"/>
      <c r="C76" s="7"/>
      <c r="D76" s="19">
        <v>1951</v>
      </c>
      <c r="E76" s="7"/>
      <c r="F76" s="7"/>
      <c r="G76" s="7"/>
      <c r="H76" s="7"/>
      <c r="I76" s="7"/>
      <c r="J76" s="7"/>
      <c r="K76" s="7"/>
      <c r="L76" s="7"/>
      <c r="M76" s="7"/>
      <c r="N76" s="7"/>
      <c r="O76" s="7"/>
      <c r="P76" s="7"/>
      <c r="Q76" s="7"/>
      <c r="R76" s="7"/>
      <c r="S76" s="7"/>
      <c r="T76" s="7"/>
      <c r="U76" s="7"/>
      <c r="V76" s="7"/>
      <c r="W76" s="7"/>
      <c r="X76" s="7"/>
      <c r="Y76" s="9"/>
      <c r="Z76" s="7"/>
      <c r="AA76" s="7"/>
    </row>
    <row r="77" spans="1:27" s="8" customFormat="1" hidden="1">
      <c r="A77" s="7"/>
      <c r="B77" s="7"/>
      <c r="C77" s="7"/>
      <c r="D77" s="19">
        <v>1952</v>
      </c>
      <c r="E77" s="7"/>
      <c r="F77" s="7"/>
      <c r="G77" s="7"/>
      <c r="H77" s="7"/>
      <c r="I77" s="7"/>
      <c r="J77" s="7"/>
      <c r="K77" s="7"/>
      <c r="L77" s="7"/>
      <c r="M77" s="7"/>
      <c r="N77" s="7"/>
      <c r="O77" s="7"/>
      <c r="P77" s="7"/>
      <c r="Q77" s="7"/>
      <c r="R77" s="7"/>
      <c r="S77" s="7"/>
      <c r="T77" s="7"/>
      <c r="U77" s="7"/>
      <c r="V77" s="7"/>
      <c r="W77" s="7"/>
      <c r="X77" s="7"/>
      <c r="Y77" s="9"/>
      <c r="Z77" s="7"/>
      <c r="AA77" s="7"/>
    </row>
    <row r="78" spans="1:27" s="8" customFormat="1" hidden="1">
      <c r="A78" s="7"/>
      <c r="B78" s="7"/>
      <c r="C78" s="7"/>
      <c r="D78" s="19">
        <v>1953</v>
      </c>
      <c r="E78" s="7"/>
      <c r="F78" s="7"/>
      <c r="G78" s="7"/>
      <c r="H78" s="7"/>
      <c r="I78" s="7"/>
      <c r="J78" s="7"/>
      <c r="K78" s="7"/>
      <c r="L78" s="7"/>
      <c r="M78" s="7"/>
      <c r="N78" s="7"/>
      <c r="O78" s="7"/>
      <c r="P78" s="7"/>
      <c r="Q78" s="7"/>
      <c r="R78" s="7"/>
      <c r="S78" s="7"/>
      <c r="T78" s="7"/>
      <c r="U78" s="7"/>
      <c r="V78" s="7"/>
      <c r="W78" s="7"/>
      <c r="X78" s="7"/>
      <c r="Y78" s="9"/>
      <c r="Z78" s="7"/>
      <c r="AA78" s="7"/>
    </row>
    <row r="79" spans="1:27" s="8" customFormat="1" hidden="1">
      <c r="A79" s="7"/>
      <c r="B79" s="7"/>
      <c r="C79" s="7"/>
      <c r="D79" s="19">
        <v>1954</v>
      </c>
      <c r="E79" s="7"/>
      <c r="F79" s="7"/>
      <c r="G79" s="7"/>
      <c r="H79" s="7"/>
      <c r="I79" s="7"/>
      <c r="J79" s="7"/>
      <c r="K79" s="7"/>
      <c r="L79" s="7"/>
      <c r="M79" s="7"/>
      <c r="N79" s="7"/>
      <c r="O79" s="7"/>
      <c r="P79" s="7"/>
      <c r="Q79" s="7"/>
      <c r="R79" s="7"/>
      <c r="S79" s="7"/>
      <c r="T79" s="7"/>
      <c r="U79" s="7"/>
      <c r="V79" s="7"/>
      <c r="W79" s="7"/>
      <c r="X79" s="7"/>
      <c r="Y79" s="9"/>
      <c r="Z79" s="7"/>
      <c r="AA79" s="7"/>
    </row>
    <row r="80" spans="1:27" s="8" customFormat="1" hidden="1">
      <c r="A80" s="7"/>
      <c r="B80" s="7"/>
      <c r="C80" s="7"/>
      <c r="D80" s="19">
        <v>1955</v>
      </c>
      <c r="E80" s="7"/>
      <c r="F80" s="7"/>
      <c r="G80" s="7"/>
      <c r="H80" s="7"/>
      <c r="I80" s="7"/>
      <c r="J80" s="7"/>
      <c r="K80" s="7"/>
      <c r="L80" s="7"/>
      <c r="M80" s="7"/>
      <c r="N80" s="7"/>
      <c r="O80" s="7"/>
      <c r="P80" s="7"/>
      <c r="Q80" s="7"/>
      <c r="R80" s="7"/>
      <c r="S80" s="7"/>
      <c r="T80" s="7"/>
      <c r="U80" s="7"/>
      <c r="V80" s="7"/>
      <c r="W80" s="7"/>
      <c r="X80" s="7"/>
      <c r="Y80" s="9"/>
      <c r="Z80" s="7"/>
      <c r="AA80" s="7"/>
    </row>
    <row r="81" spans="1:27" s="8" customFormat="1" hidden="1">
      <c r="A81" s="7"/>
      <c r="B81" s="7"/>
      <c r="C81" s="7"/>
      <c r="D81" s="19">
        <v>1956</v>
      </c>
      <c r="E81" s="7"/>
      <c r="F81" s="7"/>
      <c r="G81" s="7"/>
      <c r="H81" s="7"/>
      <c r="I81" s="7"/>
      <c r="J81" s="7"/>
      <c r="K81" s="7"/>
      <c r="L81" s="7"/>
      <c r="M81" s="7"/>
      <c r="N81" s="7"/>
      <c r="O81" s="7"/>
      <c r="P81" s="7"/>
      <c r="Q81" s="7"/>
      <c r="R81" s="7"/>
      <c r="S81" s="7"/>
      <c r="T81" s="7"/>
      <c r="U81" s="7"/>
      <c r="V81" s="7"/>
      <c r="W81" s="7"/>
      <c r="X81" s="7"/>
      <c r="Y81" s="9"/>
      <c r="Z81" s="7"/>
      <c r="AA81" s="7"/>
    </row>
    <row r="82" spans="1:27" s="8" customFormat="1" hidden="1">
      <c r="A82" s="7"/>
      <c r="B82" s="7"/>
      <c r="C82" s="7"/>
      <c r="D82" s="19">
        <v>1957</v>
      </c>
      <c r="E82" s="7"/>
      <c r="F82" s="7"/>
      <c r="G82" s="7"/>
      <c r="H82" s="7"/>
      <c r="I82" s="7"/>
      <c r="J82" s="7"/>
      <c r="K82" s="7"/>
      <c r="L82" s="7"/>
      <c r="M82" s="7"/>
      <c r="N82" s="7"/>
      <c r="O82" s="7"/>
      <c r="P82" s="7"/>
      <c r="Q82" s="7"/>
      <c r="R82" s="7"/>
      <c r="S82" s="7"/>
      <c r="T82" s="7"/>
      <c r="U82" s="7"/>
      <c r="V82" s="7"/>
      <c r="W82" s="7"/>
      <c r="X82" s="7"/>
      <c r="Y82" s="9"/>
      <c r="Z82" s="7"/>
      <c r="AA82" s="7"/>
    </row>
    <row r="83" spans="1:27" s="8" customFormat="1" hidden="1">
      <c r="A83" s="7"/>
      <c r="B83" s="7"/>
      <c r="C83" s="7"/>
      <c r="D83" s="19">
        <v>1958</v>
      </c>
      <c r="E83" s="7"/>
      <c r="F83" s="7"/>
      <c r="G83" s="7"/>
      <c r="H83" s="7"/>
      <c r="I83" s="7"/>
      <c r="J83" s="7"/>
      <c r="K83" s="7"/>
      <c r="L83" s="7"/>
      <c r="M83" s="7"/>
      <c r="N83" s="7"/>
      <c r="O83" s="7"/>
      <c r="P83" s="7"/>
      <c r="Q83" s="7"/>
      <c r="R83" s="7"/>
      <c r="S83" s="7"/>
      <c r="T83" s="7"/>
      <c r="U83" s="7"/>
      <c r="V83" s="7"/>
      <c r="W83" s="7"/>
      <c r="X83" s="7"/>
      <c r="Y83" s="9"/>
      <c r="Z83" s="7"/>
      <c r="AA83" s="7"/>
    </row>
    <row r="84" spans="1:27" s="8" customFormat="1" hidden="1">
      <c r="A84" s="7"/>
      <c r="B84" s="7"/>
      <c r="C84" s="7"/>
      <c r="D84" s="19">
        <v>1959</v>
      </c>
      <c r="E84" s="7"/>
      <c r="F84" s="7"/>
      <c r="G84" s="7"/>
      <c r="H84" s="7"/>
      <c r="I84" s="7"/>
      <c r="J84" s="7"/>
      <c r="K84" s="7"/>
      <c r="L84" s="7"/>
      <c r="M84" s="7"/>
      <c r="N84" s="7"/>
      <c r="O84" s="7"/>
      <c r="P84" s="7"/>
      <c r="Q84" s="7"/>
      <c r="R84" s="7"/>
      <c r="S84" s="7"/>
      <c r="T84" s="7"/>
      <c r="U84" s="7"/>
      <c r="V84" s="7"/>
      <c r="W84" s="7"/>
      <c r="X84" s="7"/>
      <c r="Y84" s="9"/>
      <c r="Z84" s="7"/>
      <c r="AA84" s="7"/>
    </row>
    <row r="85" spans="1:27" s="8" customFormat="1" hidden="1">
      <c r="A85" s="7"/>
      <c r="B85" s="7"/>
      <c r="C85" s="7"/>
      <c r="D85" s="19">
        <v>1960</v>
      </c>
      <c r="E85" s="7"/>
      <c r="F85" s="7"/>
      <c r="G85" s="7"/>
      <c r="H85" s="7"/>
      <c r="I85" s="7"/>
      <c r="J85" s="7"/>
      <c r="K85" s="7"/>
      <c r="L85" s="7"/>
      <c r="M85" s="7"/>
      <c r="N85" s="7"/>
      <c r="O85" s="7"/>
      <c r="P85" s="7"/>
      <c r="Q85" s="7"/>
      <c r="R85" s="7"/>
      <c r="S85" s="7"/>
      <c r="T85" s="7"/>
      <c r="U85" s="7"/>
      <c r="V85" s="7"/>
      <c r="W85" s="7"/>
      <c r="X85" s="7"/>
      <c r="Y85" s="9"/>
      <c r="Z85" s="7"/>
      <c r="AA85" s="7"/>
    </row>
    <row r="86" spans="1:27" s="8" customFormat="1" hidden="1">
      <c r="A86" s="7"/>
      <c r="B86" s="7"/>
      <c r="C86" s="7"/>
      <c r="D86" s="19">
        <v>1961</v>
      </c>
      <c r="E86" s="7"/>
      <c r="F86" s="7"/>
      <c r="G86" s="7"/>
      <c r="H86" s="7"/>
      <c r="I86" s="7"/>
      <c r="J86" s="7"/>
      <c r="K86" s="7"/>
      <c r="L86" s="7"/>
      <c r="M86" s="7"/>
      <c r="N86" s="7"/>
      <c r="O86" s="7"/>
      <c r="P86" s="7"/>
      <c r="Q86" s="7"/>
      <c r="R86" s="7"/>
      <c r="S86" s="7"/>
      <c r="T86" s="7"/>
      <c r="U86" s="7"/>
      <c r="V86" s="7"/>
      <c r="W86" s="7"/>
      <c r="X86" s="7"/>
      <c r="Y86" s="9"/>
      <c r="Z86" s="7"/>
      <c r="AA86" s="7"/>
    </row>
    <row r="87" spans="1:27" s="8" customFormat="1" hidden="1">
      <c r="A87" s="7"/>
      <c r="B87" s="7"/>
      <c r="C87" s="7"/>
      <c r="D87" s="19">
        <v>1962</v>
      </c>
      <c r="E87" s="7"/>
      <c r="F87" s="7"/>
      <c r="G87" s="7"/>
      <c r="H87" s="7"/>
      <c r="I87" s="7"/>
      <c r="J87" s="7"/>
      <c r="K87" s="7"/>
      <c r="L87" s="7"/>
      <c r="M87" s="7"/>
      <c r="N87" s="7"/>
      <c r="O87" s="7"/>
      <c r="P87" s="7"/>
      <c r="Q87" s="7"/>
      <c r="R87" s="7"/>
      <c r="S87" s="7"/>
      <c r="T87" s="7"/>
      <c r="U87" s="7"/>
      <c r="V87" s="7"/>
      <c r="W87" s="7"/>
      <c r="X87" s="7"/>
      <c r="Y87" s="9"/>
      <c r="Z87" s="7"/>
      <c r="AA87" s="7"/>
    </row>
    <row r="88" spans="1:27" s="8" customFormat="1" hidden="1">
      <c r="A88" s="7"/>
      <c r="B88" s="7"/>
      <c r="C88" s="7"/>
      <c r="D88" s="19">
        <v>1963</v>
      </c>
      <c r="E88" s="7"/>
      <c r="F88" s="7"/>
      <c r="G88" s="7"/>
      <c r="H88" s="7"/>
      <c r="I88" s="7"/>
      <c r="J88" s="7"/>
      <c r="K88" s="7"/>
      <c r="L88" s="7"/>
      <c r="M88" s="7"/>
      <c r="N88" s="7"/>
      <c r="O88" s="7"/>
      <c r="P88" s="7"/>
      <c r="Q88" s="7"/>
      <c r="R88" s="7"/>
      <c r="S88" s="7"/>
      <c r="T88" s="7"/>
      <c r="U88" s="7"/>
      <c r="V88" s="7"/>
      <c r="W88" s="7"/>
      <c r="X88" s="7"/>
      <c r="Y88" s="9"/>
      <c r="Z88" s="7"/>
      <c r="AA88" s="7"/>
    </row>
    <row r="89" spans="1:27" s="8" customFormat="1" hidden="1">
      <c r="A89" s="7"/>
      <c r="B89" s="7"/>
      <c r="C89" s="7"/>
      <c r="D89" s="19">
        <v>1964</v>
      </c>
      <c r="E89" s="7"/>
      <c r="F89" s="7"/>
      <c r="G89" s="7"/>
      <c r="H89" s="7"/>
      <c r="I89" s="7"/>
      <c r="J89" s="7"/>
      <c r="K89" s="7"/>
      <c r="L89" s="7"/>
      <c r="M89" s="7"/>
      <c r="N89" s="7"/>
      <c r="O89" s="7"/>
      <c r="P89" s="7"/>
      <c r="Q89" s="7"/>
      <c r="R89" s="7"/>
      <c r="S89" s="7"/>
      <c r="T89" s="7"/>
      <c r="U89" s="7"/>
      <c r="V89" s="7"/>
      <c r="W89" s="7"/>
      <c r="X89" s="7"/>
      <c r="Y89" s="9"/>
      <c r="Z89" s="7"/>
      <c r="AA89" s="7"/>
    </row>
    <row r="90" spans="1:27" s="8" customFormat="1" hidden="1">
      <c r="A90" s="7"/>
      <c r="B90" s="7"/>
      <c r="C90" s="7"/>
      <c r="D90" s="19">
        <v>1965</v>
      </c>
      <c r="E90" s="7"/>
      <c r="F90" s="7"/>
      <c r="G90" s="7"/>
      <c r="H90" s="7"/>
      <c r="I90" s="7"/>
      <c r="J90" s="7"/>
      <c r="K90" s="7"/>
      <c r="L90" s="7"/>
      <c r="M90" s="7"/>
      <c r="N90" s="7"/>
      <c r="O90" s="7"/>
      <c r="P90" s="7"/>
      <c r="Q90" s="7"/>
      <c r="R90" s="7"/>
      <c r="S90" s="7"/>
      <c r="T90" s="7"/>
      <c r="U90" s="7"/>
      <c r="V90" s="7"/>
      <c r="W90" s="7"/>
      <c r="X90" s="7"/>
      <c r="Y90" s="9"/>
      <c r="Z90" s="7"/>
      <c r="AA90" s="7"/>
    </row>
    <row r="91" spans="1:27" s="8" customFormat="1" hidden="1">
      <c r="A91" s="7"/>
      <c r="B91" s="7"/>
      <c r="C91" s="7"/>
      <c r="D91" s="19">
        <v>1966</v>
      </c>
      <c r="E91" s="7"/>
      <c r="F91" s="7"/>
      <c r="G91" s="7"/>
      <c r="H91" s="7"/>
      <c r="I91" s="7"/>
      <c r="J91" s="7"/>
      <c r="K91" s="7"/>
      <c r="L91" s="7"/>
      <c r="M91" s="7"/>
      <c r="N91" s="7"/>
      <c r="O91" s="7"/>
      <c r="P91" s="7"/>
      <c r="Q91" s="7"/>
      <c r="R91" s="7"/>
      <c r="S91" s="7"/>
      <c r="T91" s="7"/>
      <c r="U91" s="7"/>
      <c r="V91" s="7"/>
      <c r="W91" s="7"/>
      <c r="X91" s="7"/>
      <c r="Y91" s="9"/>
      <c r="Z91" s="7"/>
      <c r="AA91" s="7"/>
    </row>
    <row r="92" spans="1:27" s="8" customFormat="1" hidden="1">
      <c r="A92" s="7"/>
      <c r="B92" s="7"/>
      <c r="C92" s="7"/>
      <c r="D92" s="19">
        <v>1967</v>
      </c>
      <c r="E92" s="7"/>
      <c r="F92" s="7"/>
      <c r="G92" s="7"/>
      <c r="H92" s="7"/>
      <c r="I92" s="7"/>
      <c r="J92" s="7"/>
      <c r="K92" s="7"/>
      <c r="L92" s="7"/>
      <c r="M92" s="7"/>
      <c r="N92" s="7"/>
      <c r="O92" s="7"/>
      <c r="P92" s="7"/>
      <c r="Q92" s="7"/>
      <c r="R92" s="7"/>
      <c r="S92" s="7"/>
      <c r="T92" s="7"/>
      <c r="U92" s="7"/>
      <c r="V92" s="7"/>
      <c r="W92" s="7"/>
      <c r="X92" s="7"/>
      <c r="Y92" s="9"/>
      <c r="Z92" s="7"/>
      <c r="AA92" s="7"/>
    </row>
    <row r="93" spans="1:27" s="8" customFormat="1" hidden="1">
      <c r="A93" s="7"/>
      <c r="B93" s="7"/>
      <c r="C93" s="7"/>
      <c r="D93" s="19">
        <v>1968</v>
      </c>
      <c r="E93" s="7"/>
      <c r="F93" s="7"/>
      <c r="G93" s="7"/>
      <c r="H93" s="7"/>
      <c r="I93" s="7"/>
      <c r="J93" s="7"/>
      <c r="K93" s="7"/>
      <c r="L93" s="7"/>
      <c r="M93" s="7"/>
      <c r="N93" s="7"/>
      <c r="O93" s="7"/>
      <c r="P93" s="7"/>
      <c r="Q93" s="7"/>
      <c r="R93" s="7"/>
      <c r="S93" s="7"/>
      <c r="T93" s="7"/>
      <c r="U93" s="7"/>
      <c r="V93" s="7"/>
      <c r="W93" s="7"/>
      <c r="X93" s="7"/>
      <c r="Y93" s="9"/>
      <c r="Z93" s="7"/>
      <c r="AA93" s="7"/>
    </row>
    <row r="94" spans="1:27" s="8" customFormat="1" hidden="1">
      <c r="A94" s="7"/>
      <c r="B94" s="7"/>
      <c r="C94" s="7"/>
      <c r="D94" s="19">
        <v>1969</v>
      </c>
      <c r="E94" s="7"/>
      <c r="F94" s="7"/>
      <c r="G94" s="7"/>
      <c r="H94" s="7"/>
      <c r="I94" s="7"/>
      <c r="J94" s="7"/>
      <c r="K94" s="7"/>
      <c r="L94" s="7"/>
      <c r="M94" s="7"/>
      <c r="N94" s="7"/>
      <c r="O94" s="7"/>
      <c r="P94" s="7"/>
      <c r="Q94" s="7"/>
      <c r="R94" s="7"/>
      <c r="S94" s="7"/>
      <c r="T94" s="7"/>
      <c r="U94" s="7"/>
      <c r="V94" s="7"/>
      <c r="W94" s="7"/>
      <c r="X94" s="7"/>
      <c r="Y94" s="9"/>
      <c r="Z94" s="7"/>
      <c r="AA94" s="7"/>
    </row>
    <row r="95" spans="1:27" s="8" customFormat="1" hidden="1">
      <c r="A95" s="7"/>
      <c r="B95" s="7"/>
      <c r="C95" s="7"/>
      <c r="D95" s="19">
        <v>1970</v>
      </c>
      <c r="E95" s="7"/>
      <c r="F95" s="7"/>
      <c r="G95" s="7"/>
      <c r="H95" s="7"/>
      <c r="I95" s="7"/>
      <c r="J95" s="7"/>
      <c r="K95" s="7"/>
      <c r="L95" s="7"/>
      <c r="M95" s="7"/>
      <c r="N95" s="7"/>
      <c r="O95" s="7"/>
      <c r="P95" s="7"/>
      <c r="Q95" s="7"/>
      <c r="R95" s="7"/>
      <c r="S95" s="7"/>
      <c r="T95" s="7"/>
      <c r="U95" s="7"/>
      <c r="V95" s="7"/>
      <c r="W95" s="7"/>
      <c r="X95" s="7"/>
      <c r="Y95" s="9"/>
      <c r="Z95" s="7"/>
      <c r="AA95" s="7"/>
    </row>
    <row r="96" spans="1:27" s="8" customFormat="1" hidden="1">
      <c r="A96" s="7"/>
      <c r="B96" s="7"/>
      <c r="C96" s="7"/>
      <c r="D96" s="19">
        <v>1971</v>
      </c>
      <c r="E96" s="7"/>
      <c r="F96" s="7"/>
      <c r="G96" s="7"/>
      <c r="H96" s="7"/>
      <c r="I96" s="7"/>
      <c r="J96" s="7"/>
      <c r="K96" s="7"/>
      <c r="L96" s="7"/>
      <c r="M96" s="7"/>
      <c r="N96" s="7"/>
      <c r="O96" s="7"/>
      <c r="P96" s="7"/>
      <c r="Q96" s="7"/>
      <c r="R96" s="7"/>
      <c r="S96" s="7"/>
      <c r="T96" s="7"/>
      <c r="U96" s="7"/>
      <c r="V96" s="7"/>
      <c r="W96" s="7"/>
      <c r="X96" s="7"/>
      <c r="Y96" s="9"/>
      <c r="Z96" s="7"/>
      <c r="AA96" s="7"/>
    </row>
    <row r="97" spans="1:27" s="8" customFormat="1" hidden="1">
      <c r="A97" s="7"/>
      <c r="B97" s="7"/>
      <c r="C97" s="7"/>
      <c r="D97" s="19">
        <v>1972</v>
      </c>
      <c r="E97" s="7"/>
      <c r="F97" s="7"/>
      <c r="G97" s="7"/>
      <c r="H97" s="7"/>
      <c r="I97" s="7"/>
      <c r="J97" s="7"/>
      <c r="K97" s="7"/>
      <c r="L97" s="7"/>
      <c r="M97" s="7"/>
      <c r="N97" s="7"/>
      <c r="O97" s="7"/>
      <c r="P97" s="7"/>
      <c r="Q97" s="7"/>
      <c r="R97" s="7"/>
      <c r="S97" s="7"/>
      <c r="T97" s="7"/>
      <c r="U97" s="7"/>
      <c r="V97" s="7"/>
      <c r="W97" s="7"/>
      <c r="X97" s="7"/>
      <c r="Y97" s="9"/>
      <c r="Z97" s="7"/>
      <c r="AA97" s="7"/>
    </row>
    <row r="98" spans="1:27" s="8" customFormat="1" hidden="1">
      <c r="A98" s="7"/>
      <c r="B98" s="7"/>
      <c r="C98" s="7"/>
      <c r="D98" s="19">
        <v>1973</v>
      </c>
      <c r="E98" s="7"/>
      <c r="F98" s="7"/>
      <c r="G98" s="7"/>
      <c r="H98" s="7"/>
      <c r="I98" s="7"/>
      <c r="J98" s="7"/>
      <c r="K98" s="7"/>
      <c r="L98" s="7"/>
      <c r="M98" s="7"/>
      <c r="N98" s="7"/>
      <c r="O98" s="7"/>
      <c r="P98" s="7"/>
      <c r="Q98" s="7"/>
      <c r="R98" s="7"/>
      <c r="S98" s="7"/>
      <c r="T98" s="7"/>
      <c r="U98" s="7"/>
      <c r="V98" s="7"/>
      <c r="W98" s="7"/>
      <c r="X98" s="7"/>
      <c r="Y98" s="9"/>
      <c r="Z98" s="7"/>
      <c r="AA98" s="7"/>
    </row>
    <row r="99" spans="1:27" s="8" customFormat="1" hidden="1">
      <c r="A99" s="7"/>
      <c r="B99" s="7"/>
      <c r="C99" s="7"/>
      <c r="D99" s="19">
        <v>1974</v>
      </c>
      <c r="E99" s="7"/>
      <c r="F99" s="7"/>
      <c r="G99" s="7"/>
      <c r="H99" s="7"/>
      <c r="I99" s="7"/>
      <c r="J99" s="7"/>
      <c r="K99" s="7"/>
      <c r="L99" s="7"/>
      <c r="M99" s="7"/>
      <c r="N99" s="7"/>
      <c r="O99" s="7"/>
      <c r="P99" s="7"/>
      <c r="Q99" s="7"/>
      <c r="R99" s="7"/>
      <c r="S99" s="7"/>
      <c r="T99" s="7"/>
      <c r="U99" s="7"/>
      <c r="V99" s="7"/>
      <c r="W99" s="7"/>
      <c r="X99" s="7"/>
      <c r="Y99" s="9"/>
      <c r="Z99" s="7"/>
      <c r="AA99" s="7"/>
    </row>
    <row r="100" spans="1:27" s="8" customFormat="1" hidden="1">
      <c r="A100" s="7"/>
      <c r="B100" s="7"/>
      <c r="C100" s="7"/>
      <c r="D100" s="19">
        <v>1975</v>
      </c>
      <c r="E100" s="7"/>
      <c r="F100" s="7"/>
      <c r="G100" s="7"/>
      <c r="H100" s="7"/>
      <c r="I100" s="7"/>
      <c r="J100" s="7"/>
      <c r="K100" s="7"/>
      <c r="L100" s="7"/>
      <c r="M100" s="7"/>
      <c r="N100" s="7"/>
      <c r="O100" s="7"/>
      <c r="P100" s="7"/>
      <c r="Q100" s="7"/>
      <c r="R100" s="7"/>
      <c r="S100" s="7"/>
      <c r="T100" s="7"/>
      <c r="U100" s="7"/>
      <c r="V100" s="7"/>
      <c r="W100" s="7"/>
      <c r="X100" s="7"/>
      <c r="Y100" s="9"/>
      <c r="Z100" s="7"/>
      <c r="AA100" s="7"/>
    </row>
    <row r="101" spans="1:27" s="8" customFormat="1" hidden="1">
      <c r="A101" s="7"/>
      <c r="B101" s="7"/>
      <c r="C101" s="7"/>
      <c r="D101" s="19">
        <v>1976</v>
      </c>
      <c r="E101" s="7"/>
      <c r="F101" s="7"/>
      <c r="G101" s="7"/>
      <c r="H101" s="7"/>
      <c r="I101" s="7"/>
      <c r="J101" s="7"/>
      <c r="K101" s="7"/>
      <c r="L101" s="7"/>
      <c r="M101" s="7"/>
      <c r="N101" s="7"/>
      <c r="O101" s="7"/>
      <c r="P101" s="7"/>
      <c r="Q101" s="7"/>
      <c r="R101" s="7"/>
      <c r="S101" s="7"/>
      <c r="T101" s="7"/>
      <c r="U101" s="7"/>
      <c r="V101" s="7"/>
      <c r="W101" s="7"/>
      <c r="X101" s="7"/>
      <c r="Y101" s="9"/>
      <c r="Z101" s="7"/>
      <c r="AA101" s="7"/>
    </row>
    <row r="102" spans="1:27" s="8" customFormat="1" hidden="1">
      <c r="A102" s="7"/>
      <c r="B102" s="7"/>
      <c r="C102" s="7"/>
      <c r="D102" s="19">
        <v>1977</v>
      </c>
      <c r="E102" s="7"/>
      <c r="F102" s="7"/>
      <c r="G102" s="7"/>
      <c r="H102" s="7"/>
      <c r="I102" s="7"/>
      <c r="J102" s="7"/>
      <c r="K102" s="7"/>
      <c r="L102" s="7"/>
      <c r="M102" s="7"/>
      <c r="N102" s="7"/>
      <c r="O102" s="7"/>
      <c r="P102" s="7"/>
      <c r="Q102" s="7"/>
      <c r="R102" s="7"/>
      <c r="S102" s="7"/>
      <c r="T102" s="7"/>
      <c r="U102" s="7"/>
      <c r="V102" s="7"/>
      <c r="W102" s="7"/>
      <c r="X102" s="7"/>
      <c r="Y102" s="9"/>
      <c r="Z102" s="7"/>
      <c r="AA102" s="7"/>
    </row>
    <row r="103" spans="1:27" s="8" customFormat="1" hidden="1">
      <c r="A103" s="7"/>
      <c r="B103" s="7"/>
      <c r="C103" s="7"/>
      <c r="D103" s="19">
        <v>1978</v>
      </c>
      <c r="E103" s="7"/>
      <c r="F103" s="7"/>
      <c r="G103" s="7"/>
      <c r="H103" s="7"/>
      <c r="I103" s="7"/>
      <c r="J103" s="7"/>
      <c r="K103" s="7"/>
      <c r="L103" s="7"/>
      <c r="M103" s="7"/>
      <c r="N103" s="7"/>
      <c r="O103" s="7"/>
      <c r="P103" s="7"/>
      <c r="Q103" s="7"/>
      <c r="R103" s="7"/>
      <c r="S103" s="7"/>
      <c r="T103" s="7"/>
      <c r="U103" s="7"/>
      <c r="V103" s="7"/>
      <c r="W103" s="7"/>
      <c r="X103" s="7"/>
      <c r="Y103" s="9"/>
      <c r="Z103" s="7"/>
      <c r="AA103" s="7"/>
    </row>
    <row r="104" spans="1:27" s="8" customFormat="1" hidden="1">
      <c r="A104" s="7"/>
      <c r="B104" s="7"/>
      <c r="C104" s="7"/>
      <c r="D104" s="19">
        <v>1979</v>
      </c>
      <c r="E104" s="7"/>
      <c r="F104" s="7"/>
      <c r="G104" s="7"/>
      <c r="H104" s="7"/>
      <c r="I104" s="7"/>
      <c r="J104" s="7"/>
      <c r="K104" s="7"/>
      <c r="L104" s="7"/>
      <c r="M104" s="7"/>
      <c r="N104" s="7"/>
      <c r="O104" s="7"/>
      <c r="P104" s="7"/>
      <c r="Q104" s="7"/>
      <c r="R104" s="7"/>
      <c r="S104" s="7"/>
      <c r="T104" s="7"/>
      <c r="U104" s="7"/>
      <c r="V104" s="7"/>
      <c r="W104" s="7"/>
      <c r="X104" s="7"/>
      <c r="Y104" s="9"/>
      <c r="Z104" s="7"/>
      <c r="AA104" s="7"/>
    </row>
    <row r="105" spans="1:27" s="8" customFormat="1" hidden="1">
      <c r="A105" s="7"/>
      <c r="B105" s="7"/>
      <c r="C105" s="7"/>
      <c r="D105" s="19">
        <v>1980</v>
      </c>
      <c r="E105" s="7"/>
      <c r="F105" s="7"/>
      <c r="G105" s="7"/>
      <c r="H105" s="7"/>
      <c r="I105" s="7"/>
      <c r="J105" s="7"/>
      <c r="K105" s="7"/>
      <c r="L105" s="7"/>
      <c r="M105" s="7"/>
      <c r="N105" s="7"/>
      <c r="O105" s="7"/>
      <c r="P105" s="7"/>
      <c r="Q105" s="7"/>
      <c r="R105" s="7"/>
      <c r="S105" s="7"/>
      <c r="T105" s="7"/>
      <c r="U105" s="7"/>
      <c r="V105" s="7"/>
      <c r="W105" s="7"/>
      <c r="X105" s="7"/>
      <c r="Y105" s="9"/>
      <c r="Z105" s="7"/>
      <c r="AA105" s="7"/>
    </row>
    <row r="106" spans="1:27" s="8" customFormat="1" hidden="1">
      <c r="A106" s="7"/>
      <c r="B106" s="7"/>
      <c r="C106" s="7"/>
      <c r="D106" s="19">
        <v>1981</v>
      </c>
      <c r="E106" s="7"/>
      <c r="F106" s="7"/>
      <c r="G106" s="7"/>
      <c r="H106" s="7"/>
      <c r="I106" s="7"/>
      <c r="J106" s="7"/>
      <c r="K106" s="7"/>
      <c r="L106" s="7"/>
      <c r="M106" s="7"/>
      <c r="N106" s="7"/>
      <c r="O106" s="7"/>
      <c r="P106" s="7"/>
      <c r="Q106" s="7"/>
      <c r="R106" s="7"/>
      <c r="S106" s="7"/>
      <c r="T106" s="7"/>
      <c r="U106" s="7"/>
      <c r="V106" s="7"/>
      <c r="W106" s="7"/>
      <c r="X106" s="7"/>
      <c r="Y106" s="9"/>
      <c r="Z106" s="7"/>
      <c r="AA106" s="7"/>
    </row>
    <row r="107" spans="1:27" s="8" customFormat="1" hidden="1">
      <c r="A107" s="7"/>
      <c r="B107" s="7"/>
      <c r="C107" s="7"/>
      <c r="D107" s="19">
        <v>1982</v>
      </c>
      <c r="E107" s="7"/>
      <c r="F107" s="7"/>
      <c r="G107" s="7"/>
      <c r="H107" s="7"/>
      <c r="I107" s="7"/>
      <c r="J107" s="7"/>
      <c r="K107" s="7"/>
      <c r="L107" s="7"/>
      <c r="M107" s="7"/>
      <c r="N107" s="7"/>
      <c r="O107" s="7"/>
      <c r="P107" s="7"/>
      <c r="Q107" s="7"/>
      <c r="R107" s="7"/>
      <c r="S107" s="7"/>
      <c r="T107" s="7"/>
      <c r="U107" s="7"/>
      <c r="V107" s="7"/>
      <c r="W107" s="7"/>
      <c r="X107" s="7"/>
      <c r="Y107" s="9"/>
      <c r="Z107" s="7"/>
      <c r="AA107" s="7"/>
    </row>
    <row r="108" spans="1:27" s="8" customFormat="1" hidden="1">
      <c r="A108" s="7"/>
      <c r="B108" s="7"/>
      <c r="C108" s="7"/>
      <c r="D108" s="19">
        <v>1983</v>
      </c>
      <c r="E108" s="7"/>
      <c r="F108" s="7"/>
      <c r="G108" s="7"/>
      <c r="H108" s="7"/>
      <c r="I108" s="7"/>
      <c r="J108" s="7"/>
      <c r="K108" s="7"/>
      <c r="L108" s="7"/>
      <c r="M108" s="7"/>
      <c r="N108" s="7"/>
      <c r="O108" s="7"/>
      <c r="P108" s="7"/>
      <c r="Q108" s="7"/>
      <c r="R108" s="7"/>
      <c r="S108" s="7"/>
      <c r="T108" s="7"/>
      <c r="U108" s="7"/>
      <c r="V108" s="7"/>
      <c r="W108" s="7"/>
      <c r="X108" s="7"/>
      <c r="Y108" s="9"/>
      <c r="Z108" s="7"/>
      <c r="AA108" s="7"/>
    </row>
    <row r="109" spans="1:27" s="8" customFormat="1" hidden="1">
      <c r="A109" s="7"/>
      <c r="B109" s="7"/>
      <c r="C109" s="7"/>
      <c r="D109" s="19">
        <v>1984</v>
      </c>
      <c r="E109" s="7"/>
      <c r="F109" s="7"/>
      <c r="G109" s="7"/>
      <c r="H109" s="7"/>
      <c r="I109" s="7"/>
      <c r="J109" s="7"/>
      <c r="K109" s="7"/>
      <c r="L109" s="7"/>
      <c r="M109" s="7"/>
      <c r="N109" s="7"/>
      <c r="O109" s="7"/>
      <c r="P109" s="7"/>
      <c r="Q109" s="7"/>
      <c r="R109" s="7"/>
      <c r="S109" s="7"/>
      <c r="T109" s="7"/>
      <c r="U109" s="7"/>
      <c r="V109" s="7"/>
      <c r="W109" s="7"/>
      <c r="X109" s="7"/>
      <c r="Y109" s="9"/>
      <c r="Z109" s="7"/>
      <c r="AA109" s="7"/>
    </row>
    <row r="110" spans="1:27" s="8" customFormat="1" hidden="1">
      <c r="A110" s="7"/>
      <c r="B110" s="7"/>
      <c r="C110" s="7"/>
      <c r="D110" s="19">
        <v>1985</v>
      </c>
      <c r="E110" s="7"/>
      <c r="F110" s="7"/>
      <c r="G110" s="7"/>
      <c r="H110" s="7"/>
      <c r="I110" s="7"/>
      <c r="J110" s="7"/>
      <c r="K110" s="7"/>
      <c r="L110" s="7"/>
      <c r="M110" s="7"/>
      <c r="N110" s="7"/>
      <c r="O110" s="7"/>
      <c r="P110" s="7"/>
      <c r="Q110" s="7"/>
      <c r="R110" s="7"/>
      <c r="S110" s="7"/>
      <c r="T110" s="7"/>
      <c r="U110" s="7"/>
      <c r="V110" s="7"/>
      <c r="W110" s="7"/>
      <c r="X110" s="7"/>
      <c r="Y110" s="9"/>
      <c r="Z110" s="7"/>
      <c r="AA110" s="7"/>
    </row>
    <row r="111" spans="1:27" s="8" customFormat="1" hidden="1">
      <c r="A111" s="7"/>
      <c r="B111" s="7"/>
      <c r="C111" s="7"/>
      <c r="D111" s="19">
        <v>1986</v>
      </c>
      <c r="E111" s="7"/>
      <c r="F111" s="7"/>
      <c r="G111" s="7"/>
      <c r="H111" s="7"/>
      <c r="I111" s="7"/>
      <c r="J111" s="7"/>
      <c r="K111" s="7"/>
      <c r="L111" s="7"/>
      <c r="M111" s="7"/>
      <c r="N111" s="7"/>
      <c r="O111" s="7"/>
      <c r="P111" s="7"/>
      <c r="Q111" s="7"/>
      <c r="R111" s="7"/>
      <c r="S111" s="7"/>
      <c r="T111" s="7"/>
      <c r="U111" s="7"/>
      <c r="V111" s="7"/>
      <c r="W111" s="7"/>
      <c r="X111" s="7"/>
      <c r="Y111" s="9"/>
      <c r="Z111" s="7"/>
      <c r="AA111" s="7"/>
    </row>
    <row r="112" spans="1:27" s="8" customFormat="1" hidden="1">
      <c r="A112" s="7"/>
      <c r="B112" s="7"/>
      <c r="C112" s="7"/>
      <c r="D112" s="19">
        <v>1987</v>
      </c>
      <c r="E112" s="7"/>
      <c r="F112" s="7"/>
      <c r="G112" s="7"/>
      <c r="H112" s="7"/>
      <c r="I112" s="7"/>
      <c r="J112" s="7"/>
      <c r="K112" s="7"/>
      <c r="L112" s="7"/>
      <c r="M112" s="7"/>
      <c r="N112" s="7"/>
      <c r="O112" s="7"/>
      <c r="P112" s="7"/>
      <c r="Q112" s="7"/>
      <c r="R112" s="7"/>
      <c r="S112" s="7"/>
      <c r="T112" s="7"/>
      <c r="U112" s="7"/>
      <c r="V112" s="7"/>
      <c r="W112" s="7"/>
      <c r="X112" s="7"/>
      <c r="Y112" s="9"/>
      <c r="Z112" s="7"/>
      <c r="AA112" s="7"/>
    </row>
    <row r="113" spans="1:27" s="8" customFormat="1" hidden="1">
      <c r="A113" s="7"/>
      <c r="B113" s="7"/>
      <c r="C113" s="7"/>
      <c r="D113" s="19">
        <v>1988</v>
      </c>
      <c r="E113" s="7"/>
      <c r="F113" s="7"/>
      <c r="G113" s="7"/>
      <c r="H113" s="7"/>
      <c r="I113" s="7"/>
      <c r="J113" s="7"/>
      <c r="K113" s="7"/>
      <c r="L113" s="7"/>
      <c r="M113" s="7"/>
      <c r="N113" s="7"/>
      <c r="O113" s="7"/>
      <c r="P113" s="7"/>
      <c r="Q113" s="7"/>
      <c r="R113" s="7"/>
      <c r="S113" s="7"/>
      <c r="T113" s="7"/>
      <c r="U113" s="7"/>
      <c r="V113" s="7"/>
      <c r="W113" s="7"/>
      <c r="X113" s="7"/>
      <c r="Y113" s="9"/>
      <c r="Z113" s="7"/>
      <c r="AA113" s="7"/>
    </row>
    <row r="114" spans="1:27" s="8" customFormat="1" hidden="1">
      <c r="A114" s="7"/>
      <c r="B114" s="7"/>
      <c r="C114" s="7"/>
      <c r="D114" s="19">
        <v>1989</v>
      </c>
      <c r="E114" s="7"/>
      <c r="F114" s="7"/>
      <c r="G114" s="7"/>
      <c r="H114" s="7"/>
      <c r="I114" s="7"/>
      <c r="J114" s="7"/>
      <c r="K114" s="7"/>
      <c r="L114" s="7"/>
      <c r="M114" s="7"/>
      <c r="N114" s="7"/>
      <c r="O114" s="7"/>
      <c r="P114" s="7"/>
      <c r="Q114" s="7"/>
      <c r="R114" s="7"/>
      <c r="S114" s="7"/>
      <c r="T114" s="7"/>
      <c r="U114" s="7"/>
      <c r="V114" s="7"/>
      <c r="W114" s="7"/>
      <c r="X114" s="7"/>
      <c r="Y114" s="9"/>
      <c r="Z114" s="7"/>
      <c r="AA114" s="7"/>
    </row>
    <row r="115" spans="1:27" s="8" customFormat="1" hidden="1">
      <c r="A115" s="7"/>
      <c r="B115" s="7"/>
      <c r="C115" s="7"/>
      <c r="D115" s="19">
        <v>1990</v>
      </c>
      <c r="E115" s="7"/>
      <c r="F115" s="7"/>
      <c r="G115" s="7"/>
      <c r="H115" s="7"/>
      <c r="I115" s="7"/>
      <c r="J115" s="7"/>
      <c r="K115" s="7"/>
      <c r="L115" s="7"/>
      <c r="M115" s="7"/>
      <c r="N115" s="7"/>
      <c r="O115" s="7"/>
      <c r="P115" s="7"/>
      <c r="Q115" s="7"/>
      <c r="R115" s="7"/>
      <c r="S115" s="7"/>
      <c r="T115" s="7"/>
      <c r="U115" s="7"/>
      <c r="V115" s="7"/>
      <c r="W115" s="7"/>
      <c r="X115" s="7"/>
      <c r="Y115" s="9"/>
      <c r="Z115" s="7"/>
      <c r="AA115" s="7"/>
    </row>
    <row r="116" spans="1:27" s="8" customFormat="1" hidden="1">
      <c r="A116" s="7"/>
      <c r="B116" s="7"/>
      <c r="C116" s="7"/>
      <c r="D116" s="19">
        <v>1991</v>
      </c>
      <c r="E116" s="7"/>
      <c r="F116" s="7"/>
      <c r="G116" s="7"/>
      <c r="H116" s="7"/>
      <c r="I116" s="7"/>
      <c r="J116" s="7"/>
      <c r="K116" s="7"/>
      <c r="L116" s="7"/>
      <c r="M116" s="7"/>
      <c r="N116" s="7"/>
      <c r="O116" s="7"/>
      <c r="P116" s="7"/>
      <c r="Q116" s="7"/>
      <c r="R116" s="7"/>
      <c r="S116" s="7"/>
      <c r="T116" s="7"/>
      <c r="U116" s="7"/>
      <c r="V116" s="7"/>
      <c r="W116" s="7"/>
      <c r="X116" s="7"/>
      <c r="Y116" s="9"/>
      <c r="Z116" s="7"/>
      <c r="AA116" s="7"/>
    </row>
    <row r="117" spans="1:27" s="8" customFormat="1" hidden="1">
      <c r="A117" s="7"/>
      <c r="B117" s="7"/>
      <c r="C117" s="7"/>
      <c r="D117" s="19">
        <v>1992</v>
      </c>
      <c r="E117" s="7"/>
      <c r="F117" s="7"/>
      <c r="G117" s="7"/>
      <c r="H117" s="7"/>
      <c r="I117" s="7"/>
      <c r="J117" s="7"/>
      <c r="K117" s="7"/>
      <c r="L117" s="7"/>
      <c r="M117" s="7"/>
      <c r="N117" s="7"/>
      <c r="O117" s="7"/>
      <c r="P117" s="7"/>
      <c r="Q117" s="7"/>
      <c r="R117" s="7"/>
      <c r="S117" s="7"/>
      <c r="T117" s="7"/>
      <c r="U117" s="7"/>
      <c r="V117" s="7"/>
      <c r="W117" s="7"/>
      <c r="X117" s="7"/>
      <c r="Y117" s="9"/>
      <c r="Z117" s="7"/>
      <c r="AA117" s="7"/>
    </row>
    <row r="118" spans="1:27" s="8" customFormat="1" hidden="1">
      <c r="A118" s="7"/>
      <c r="B118" s="7"/>
      <c r="C118" s="7"/>
      <c r="D118" s="19">
        <v>1993</v>
      </c>
      <c r="E118" s="7"/>
      <c r="F118" s="7"/>
      <c r="G118" s="7"/>
      <c r="H118" s="7"/>
      <c r="I118" s="7"/>
      <c r="J118" s="7"/>
      <c r="K118" s="7"/>
      <c r="L118" s="7"/>
      <c r="M118" s="7"/>
      <c r="N118" s="7"/>
      <c r="O118" s="7"/>
      <c r="P118" s="7"/>
      <c r="Q118" s="7"/>
      <c r="R118" s="7"/>
      <c r="S118" s="7"/>
      <c r="T118" s="7"/>
      <c r="U118" s="7"/>
      <c r="V118" s="7"/>
      <c r="W118" s="7"/>
      <c r="X118" s="7"/>
      <c r="Y118" s="9"/>
      <c r="Z118" s="7"/>
      <c r="AA118" s="7"/>
    </row>
    <row r="119" spans="1:27" s="8" customFormat="1" hidden="1">
      <c r="A119" s="7"/>
      <c r="B119" s="7"/>
      <c r="C119" s="7"/>
      <c r="D119" s="19">
        <v>1994</v>
      </c>
      <c r="E119" s="7"/>
      <c r="F119" s="7"/>
      <c r="G119" s="7"/>
      <c r="H119" s="7"/>
      <c r="I119" s="7"/>
      <c r="J119" s="7"/>
      <c r="K119" s="7"/>
      <c r="L119" s="7"/>
      <c r="M119" s="7"/>
      <c r="N119" s="7"/>
      <c r="O119" s="7"/>
      <c r="P119" s="7"/>
      <c r="Q119" s="7"/>
      <c r="R119" s="7"/>
      <c r="S119" s="7"/>
      <c r="T119" s="7"/>
      <c r="U119" s="7"/>
      <c r="V119" s="7"/>
      <c r="W119" s="7"/>
      <c r="X119" s="7"/>
      <c r="Y119" s="9"/>
      <c r="Z119" s="7"/>
      <c r="AA119" s="7"/>
    </row>
    <row r="120" spans="1:27" s="8" customFormat="1" hidden="1">
      <c r="A120" s="7"/>
      <c r="B120" s="7"/>
      <c r="C120" s="7"/>
      <c r="D120" s="19">
        <v>1995</v>
      </c>
      <c r="E120" s="7"/>
      <c r="F120" s="7"/>
      <c r="G120" s="7"/>
      <c r="H120" s="7"/>
      <c r="I120" s="7"/>
      <c r="J120" s="7"/>
      <c r="K120" s="7"/>
      <c r="L120" s="7"/>
      <c r="M120" s="7"/>
      <c r="N120" s="7"/>
      <c r="O120" s="7"/>
      <c r="P120" s="7"/>
      <c r="Q120" s="7"/>
      <c r="R120" s="7"/>
      <c r="S120" s="7"/>
      <c r="T120" s="7"/>
      <c r="U120" s="7"/>
      <c r="V120" s="7"/>
      <c r="W120" s="7"/>
      <c r="X120" s="7"/>
      <c r="Y120" s="9"/>
      <c r="Z120" s="7"/>
      <c r="AA120" s="7"/>
    </row>
    <row r="121" spans="1:27" s="8" customFormat="1" hidden="1">
      <c r="A121" s="7"/>
      <c r="B121" s="7"/>
      <c r="C121" s="7"/>
      <c r="D121" s="19">
        <v>1996</v>
      </c>
      <c r="E121" s="7"/>
      <c r="F121" s="7"/>
      <c r="G121" s="7"/>
      <c r="H121" s="7"/>
      <c r="I121" s="7"/>
      <c r="J121" s="7"/>
      <c r="K121" s="7"/>
      <c r="L121" s="7"/>
      <c r="M121" s="7"/>
      <c r="N121" s="7"/>
      <c r="O121" s="7"/>
      <c r="P121" s="7"/>
      <c r="Q121" s="7"/>
      <c r="R121" s="7"/>
      <c r="S121" s="7"/>
      <c r="T121" s="7"/>
      <c r="U121" s="7"/>
      <c r="V121" s="7"/>
      <c r="W121" s="7"/>
      <c r="X121" s="7"/>
      <c r="Y121" s="9"/>
      <c r="Z121" s="7"/>
      <c r="AA121" s="7"/>
    </row>
    <row r="122" spans="1:27" s="8" customFormat="1" hidden="1">
      <c r="A122" s="7"/>
      <c r="B122" s="7"/>
      <c r="C122" s="7"/>
      <c r="D122" s="19">
        <v>1997</v>
      </c>
      <c r="E122" s="7"/>
      <c r="F122" s="7"/>
      <c r="G122" s="7"/>
      <c r="H122" s="7"/>
      <c r="I122" s="7"/>
      <c r="J122" s="7"/>
      <c r="K122" s="7"/>
      <c r="L122" s="7"/>
      <c r="M122" s="7"/>
      <c r="N122" s="7"/>
      <c r="O122" s="7"/>
      <c r="P122" s="7"/>
      <c r="Q122" s="7"/>
      <c r="R122" s="7"/>
      <c r="S122" s="7"/>
      <c r="T122" s="7"/>
      <c r="U122" s="7"/>
      <c r="V122" s="7"/>
      <c r="W122" s="7"/>
      <c r="X122" s="7"/>
      <c r="Y122" s="9"/>
      <c r="Z122" s="7"/>
      <c r="AA122" s="7"/>
    </row>
    <row r="123" spans="1:27" s="8" customFormat="1" hidden="1">
      <c r="A123" s="7"/>
      <c r="B123" s="7"/>
      <c r="C123" s="7"/>
      <c r="D123" s="19">
        <v>1998</v>
      </c>
      <c r="E123" s="7"/>
      <c r="F123" s="7"/>
      <c r="G123" s="7"/>
      <c r="H123" s="7"/>
      <c r="I123" s="7"/>
      <c r="J123" s="7"/>
      <c r="K123" s="7"/>
      <c r="L123" s="7"/>
      <c r="M123" s="7"/>
      <c r="N123" s="7"/>
      <c r="O123" s="7"/>
      <c r="P123" s="7"/>
      <c r="Q123" s="7"/>
      <c r="R123" s="7"/>
      <c r="S123" s="7"/>
      <c r="T123" s="7"/>
      <c r="U123" s="7"/>
      <c r="V123" s="7"/>
      <c r="W123" s="7"/>
      <c r="X123" s="7"/>
      <c r="Y123" s="9"/>
      <c r="Z123" s="7"/>
      <c r="AA123" s="7"/>
    </row>
    <row r="124" spans="1:27" s="8" customFormat="1" hidden="1">
      <c r="A124" s="7"/>
      <c r="B124" s="7"/>
      <c r="C124" s="7"/>
      <c r="D124" s="19">
        <v>1999</v>
      </c>
      <c r="E124" s="7"/>
      <c r="F124" s="7"/>
      <c r="G124" s="7"/>
      <c r="H124" s="7"/>
      <c r="I124" s="7"/>
      <c r="J124" s="7"/>
      <c r="K124" s="7"/>
      <c r="L124" s="7"/>
      <c r="M124" s="7"/>
      <c r="N124" s="7"/>
      <c r="O124" s="7"/>
      <c r="P124" s="7"/>
      <c r="Q124" s="7"/>
      <c r="R124" s="7"/>
      <c r="S124" s="7"/>
      <c r="T124" s="7"/>
      <c r="U124" s="7"/>
      <c r="V124" s="7"/>
      <c r="W124" s="7"/>
      <c r="X124" s="7"/>
      <c r="Y124" s="9"/>
      <c r="Z124" s="7"/>
      <c r="AA124" s="7"/>
    </row>
    <row r="125" spans="1:27" s="8" customFormat="1" hidden="1">
      <c r="A125" s="7"/>
      <c r="B125" s="7"/>
      <c r="C125" s="7"/>
      <c r="D125" s="19">
        <v>2000</v>
      </c>
      <c r="E125" s="7"/>
      <c r="F125" s="7"/>
      <c r="G125" s="7"/>
      <c r="H125" s="7"/>
      <c r="I125" s="7"/>
      <c r="J125" s="7"/>
      <c r="K125" s="7"/>
      <c r="L125" s="7"/>
      <c r="M125" s="7"/>
      <c r="N125" s="7"/>
      <c r="O125" s="7"/>
      <c r="P125" s="7"/>
      <c r="Q125" s="7"/>
      <c r="R125" s="7"/>
      <c r="S125" s="7"/>
      <c r="T125" s="7"/>
      <c r="U125" s="7"/>
      <c r="V125" s="7"/>
      <c r="W125" s="7"/>
      <c r="X125" s="7"/>
      <c r="Y125" s="9"/>
      <c r="Z125" s="7"/>
      <c r="AA125" s="7"/>
    </row>
    <row r="126" spans="1:27" s="8" customFormat="1" hidden="1">
      <c r="A126" s="7"/>
      <c r="B126" s="7"/>
      <c r="C126" s="7"/>
      <c r="D126" s="19">
        <v>2001</v>
      </c>
      <c r="E126" s="7"/>
      <c r="F126" s="7"/>
      <c r="G126" s="7"/>
      <c r="H126" s="7"/>
      <c r="I126" s="7"/>
      <c r="J126" s="7"/>
      <c r="K126" s="7"/>
      <c r="L126" s="7"/>
      <c r="M126" s="7"/>
      <c r="N126" s="7"/>
      <c r="O126" s="7"/>
      <c r="P126" s="7"/>
      <c r="Q126" s="7"/>
      <c r="R126" s="7"/>
      <c r="S126" s="7"/>
      <c r="T126" s="7"/>
      <c r="U126" s="7"/>
      <c r="V126" s="7"/>
      <c r="W126" s="7"/>
      <c r="X126" s="7"/>
      <c r="Y126" s="9"/>
      <c r="Z126" s="7"/>
      <c r="AA126" s="7"/>
    </row>
    <row r="127" spans="1:27" s="8" customFormat="1" hidden="1">
      <c r="A127" s="7"/>
      <c r="B127" s="7"/>
      <c r="C127" s="7"/>
      <c r="D127" s="19">
        <v>2002</v>
      </c>
      <c r="E127" s="7"/>
      <c r="F127" s="7"/>
      <c r="G127" s="7"/>
      <c r="H127" s="7"/>
      <c r="I127" s="7"/>
      <c r="J127" s="7"/>
      <c r="K127" s="7"/>
      <c r="L127" s="7"/>
      <c r="M127" s="7"/>
      <c r="N127" s="7"/>
      <c r="O127" s="7"/>
      <c r="P127" s="7"/>
      <c r="Q127" s="7"/>
      <c r="R127" s="7"/>
      <c r="S127" s="7"/>
      <c r="T127" s="7"/>
      <c r="U127" s="7"/>
      <c r="V127" s="7"/>
      <c r="W127" s="7"/>
      <c r="X127" s="7"/>
      <c r="Y127" s="9"/>
      <c r="Z127" s="7"/>
      <c r="AA127" s="7"/>
    </row>
    <row r="128" spans="1:27" s="8" customFormat="1" hidden="1">
      <c r="A128" s="7"/>
      <c r="B128" s="7"/>
      <c r="C128" s="7"/>
      <c r="D128" s="19">
        <v>2003</v>
      </c>
      <c r="E128" s="7"/>
      <c r="F128" s="7"/>
      <c r="G128" s="7"/>
      <c r="H128" s="7"/>
      <c r="I128" s="7"/>
      <c r="J128" s="7"/>
      <c r="K128" s="7"/>
      <c r="L128" s="7"/>
      <c r="M128" s="7"/>
      <c r="N128" s="7"/>
      <c r="O128" s="7"/>
      <c r="P128" s="7"/>
      <c r="Q128" s="7"/>
      <c r="R128" s="7"/>
      <c r="S128" s="7"/>
      <c r="T128" s="7"/>
      <c r="U128" s="7"/>
      <c r="V128" s="7"/>
      <c r="W128" s="7"/>
      <c r="X128" s="7"/>
      <c r="Y128" s="9"/>
      <c r="Z128" s="7"/>
      <c r="AA128" s="7"/>
    </row>
    <row r="129" spans="1:27" s="8" customFormat="1" hidden="1">
      <c r="A129" s="7"/>
      <c r="B129" s="7"/>
      <c r="C129" s="7"/>
      <c r="D129" s="19">
        <v>2004</v>
      </c>
      <c r="E129" s="7"/>
      <c r="F129" s="7"/>
      <c r="G129" s="7"/>
      <c r="H129" s="7"/>
      <c r="I129" s="7"/>
      <c r="J129" s="7"/>
      <c r="K129" s="7"/>
      <c r="L129" s="7"/>
      <c r="M129" s="7"/>
      <c r="N129" s="7"/>
      <c r="O129" s="7"/>
      <c r="P129" s="7"/>
      <c r="Q129" s="7"/>
      <c r="R129" s="7"/>
      <c r="S129" s="7"/>
      <c r="T129" s="7"/>
      <c r="U129" s="7"/>
      <c r="V129" s="7"/>
      <c r="W129" s="7"/>
      <c r="X129" s="7"/>
      <c r="Y129" s="9"/>
      <c r="Z129" s="7"/>
      <c r="AA129" s="7"/>
    </row>
    <row r="130" spans="1:27" s="8" customFormat="1" hidden="1">
      <c r="A130" s="7"/>
      <c r="B130" s="7"/>
      <c r="C130" s="7"/>
      <c r="D130" s="19">
        <v>2005</v>
      </c>
      <c r="E130" s="7"/>
      <c r="F130" s="7"/>
      <c r="G130" s="7"/>
      <c r="H130" s="7"/>
      <c r="I130" s="7"/>
      <c r="J130" s="7"/>
      <c r="K130" s="7"/>
      <c r="L130" s="7"/>
      <c r="M130" s="7"/>
      <c r="N130" s="7"/>
      <c r="O130" s="7"/>
      <c r="P130" s="7"/>
      <c r="Q130" s="7"/>
      <c r="R130" s="7"/>
      <c r="S130" s="7"/>
      <c r="T130" s="7"/>
      <c r="U130" s="7"/>
      <c r="V130" s="7"/>
      <c r="W130" s="7"/>
      <c r="X130" s="7"/>
      <c r="Y130" s="9"/>
      <c r="Z130" s="7"/>
      <c r="AA130" s="7"/>
    </row>
    <row r="131" spans="1:27" s="8" customFormat="1" hidden="1">
      <c r="A131" s="7"/>
      <c r="B131" s="7"/>
      <c r="C131" s="7"/>
      <c r="D131" s="19">
        <v>2006</v>
      </c>
      <c r="E131" s="7"/>
      <c r="F131" s="7"/>
      <c r="G131" s="7"/>
      <c r="H131" s="7"/>
      <c r="I131" s="7"/>
      <c r="J131" s="7"/>
      <c r="K131" s="7"/>
      <c r="L131" s="7"/>
      <c r="M131" s="7"/>
      <c r="N131" s="7"/>
      <c r="O131" s="7"/>
      <c r="P131" s="7"/>
      <c r="Q131" s="7"/>
      <c r="R131" s="7"/>
      <c r="S131" s="7"/>
      <c r="T131" s="7"/>
      <c r="U131" s="7"/>
      <c r="V131" s="7"/>
      <c r="W131" s="7"/>
      <c r="X131" s="7"/>
      <c r="Y131" s="9"/>
      <c r="Z131" s="7"/>
      <c r="AA131" s="7"/>
    </row>
    <row r="132" spans="1:27" s="8" customFormat="1" hidden="1">
      <c r="A132" s="7"/>
      <c r="B132" s="7"/>
      <c r="C132" s="7"/>
      <c r="D132" s="19">
        <v>2007</v>
      </c>
      <c r="E132" s="7"/>
      <c r="F132" s="7"/>
      <c r="G132" s="7"/>
      <c r="H132" s="7"/>
      <c r="I132" s="7"/>
      <c r="J132" s="7"/>
      <c r="K132" s="7"/>
      <c r="L132" s="7"/>
      <c r="M132" s="7"/>
      <c r="N132" s="7"/>
      <c r="O132" s="7"/>
      <c r="P132" s="7"/>
      <c r="Q132" s="7"/>
      <c r="R132" s="7"/>
      <c r="S132" s="7"/>
      <c r="T132" s="7"/>
      <c r="U132" s="7"/>
      <c r="V132" s="7"/>
      <c r="W132" s="7"/>
      <c r="X132" s="7"/>
      <c r="Y132" s="9"/>
      <c r="Z132" s="7"/>
      <c r="AA132" s="7"/>
    </row>
    <row r="133" spans="1:27" s="8" customFormat="1" hidden="1">
      <c r="A133" s="7"/>
      <c r="B133" s="7"/>
      <c r="C133" s="7"/>
      <c r="D133" s="19">
        <v>2008</v>
      </c>
      <c r="E133" s="7"/>
      <c r="F133" s="7"/>
      <c r="G133" s="7"/>
      <c r="H133" s="7"/>
      <c r="I133" s="7"/>
      <c r="J133" s="7"/>
      <c r="K133" s="7"/>
      <c r="L133" s="7"/>
      <c r="M133" s="7"/>
      <c r="N133" s="7"/>
      <c r="O133" s="7"/>
      <c r="P133" s="7"/>
      <c r="Q133" s="7"/>
      <c r="R133" s="7"/>
      <c r="S133" s="7"/>
      <c r="T133" s="7"/>
      <c r="U133" s="7"/>
      <c r="V133" s="7"/>
      <c r="W133" s="7"/>
      <c r="X133" s="7"/>
      <c r="Y133" s="9"/>
      <c r="Z133" s="7"/>
      <c r="AA133" s="7"/>
    </row>
    <row r="134" spans="1:27" s="8" customFormat="1" hidden="1">
      <c r="A134" s="7"/>
      <c r="B134" s="7"/>
      <c r="C134" s="7"/>
      <c r="D134" s="19">
        <v>2009</v>
      </c>
      <c r="E134" s="7"/>
      <c r="F134" s="7"/>
      <c r="G134" s="7"/>
      <c r="H134" s="7"/>
      <c r="I134" s="7"/>
      <c r="J134" s="7"/>
      <c r="K134" s="7"/>
      <c r="L134" s="7"/>
      <c r="M134" s="7"/>
      <c r="N134" s="7"/>
      <c r="O134" s="7"/>
      <c r="P134" s="7"/>
      <c r="Q134" s="7"/>
      <c r="R134" s="7"/>
      <c r="S134" s="7"/>
      <c r="T134" s="7"/>
      <c r="U134" s="7"/>
      <c r="V134" s="7"/>
      <c r="W134" s="7"/>
      <c r="X134" s="7"/>
      <c r="Y134" s="9"/>
      <c r="Z134" s="7"/>
      <c r="AA134" s="7"/>
    </row>
    <row r="135" spans="1:27" s="8" customFormat="1" hidden="1">
      <c r="A135" s="7"/>
      <c r="B135" s="7"/>
      <c r="C135" s="7"/>
      <c r="D135" s="19">
        <v>2010</v>
      </c>
      <c r="E135" s="7"/>
      <c r="F135" s="7"/>
      <c r="G135" s="7"/>
      <c r="H135" s="7"/>
      <c r="I135" s="7"/>
      <c r="J135" s="7"/>
      <c r="K135" s="7"/>
      <c r="L135" s="7"/>
      <c r="M135" s="7"/>
      <c r="N135" s="7"/>
      <c r="O135" s="7"/>
      <c r="P135" s="7"/>
      <c r="Q135" s="7"/>
      <c r="R135" s="7"/>
      <c r="S135" s="7"/>
      <c r="T135" s="7"/>
      <c r="U135" s="7"/>
      <c r="V135" s="7"/>
      <c r="W135" s="7"/>
      <c r="X135" s="7"/>
      <c r="Y135" s="9"/>
      <c r="Z135" s="7"/>
      <c r="AA135" s="7"/>
    </row>
    <row r="136" spans="1:27" s="8" customFormat="1" hidden="1">
      <c r="A136" s="7"/>
      <c r="B136" s="7"/>
      <c r="C136" s="7"/>
      <c r="D136" s="19">
        <v>2011</v>
      </c>
      <c r="E136" s="7"/>
      <c r="F136" s="7"/>
      <c r="G136" s="7"/>
      <c r="H136" s="7"/>
      <c r="I136" s="7"/>
      <c r="J136" s="7"/>
      <c r="K136" s="7"/>
      <c r="L136" s="7"/>
      <c r="M136" s="7"/>
      <c r="N136" s="7"/>
      <c r="O136" s="7"/>
      <c r="P136" s="7"/>
      <c r="Q136" s="7"/>
      <c r="R136" s="7"/>
      <c r="S136" s="7"/>
      <c r="T136" s="7"/>
      <c r="U136" s="7"/>
      <c r="V136" s="7"/>
      <c r="W136" s="7"/>
      <c r="X136" s="7"/>
      <c r="Y136" s="9"/>
      <c r="Z136" s="7"/>
      <c r="AA136" s="7"/>
    </row>
    <row r="137" spans="1:27" s="8" customFormat="1" hidden="1">
      <c r="A137" s="7"/>
      <c r="B137" s="7"/>
      <c r="C137" s="7"/>
      <c r="D137" s="19">
        <v>2012</v>
      </c>
      <c r="E137" s="7"/>
      <c r="F137" s="7"/>
      <c r="G137" s="7"/>
      <c r="H137" s="7"/>
      <c r="I137" s="7"/>
      <c r="J137" s="7"/>
      <c r="K137" s="7"/>
      <c r="L137" s="7"/>
      <c r="M137" s="7"/>
      <c r="N137" s="7"/>
      <c r="O137" s="7"/>
      <c r="P137" s="7"/>
      <c r="Q137" s="7"/>
      <c r="R137" s="7"/>
      <c r="S137" s="7"/>
      <c r="T137" s="7"/>
      <c r="U137" s="7"/>
      <c r="V137" s="7"/>
      <c r="W137" s="7"/>
      <c r="X137" s="7"/>
      <c r="Y137" s="9"/>
      <c r="Z137" s="7"/>
      <c r="AA137" s="7"/>
    </row>
    <row r="138" spans="1:27" s="8" customFormat="1" hidden="1">
      <c r="A138" s="7"/>
      <c r="B138" s="7"/>
      <c r="C138" s="7"/>
      <c r="D138" s="19">
        <v>2013</v>
      </c>
      <c r="E138" s="7"/>
      <c r="F138" s="7"/>
      <c r="G138" s="7"/>
      <c r="H138" s="7"/>
      <c r="I138" s="7"/>
      <c r="J138" s="7"/>
      <c r="K138" s="7"/>
      <c r="L138" s="7"/>
      <c r="M138" s="7"/>
      <c r="N138" s="7"/>
      <c r="O138" s="7"/>
      <c r="P138" s="7"/>
      <c r="Q138" s="7"/>
      <c r="R138" s="7"/>
      <c r="S138" s="7"/>
      <c r="T138" s="7"/>
      <c r="U138" s="7"/>
      <c r="V138" s="7"/>
      <c r="W138" s="7"/>
      <c r="X138" s="7"/>
      <c r="Y138" s="9"/>
      <c r="Z138" s="7"/>
      <c r="AA138" s="7"/>
    </row>
    <row r="139" spans="1:27" s="8" customFormat="1" hidden="1">
      <c r="A139" s="7"/>
      <c r="B139" s="7"/>
      <c r="C139" s="7"/>
      <c r="D139" s="19">
        <v>2014</v>
      </c>
      <c r="E139" s="7"/>
      <c r="F139" s="7"/>
      <c r="G139" s="7"/>
      <c r="H139" s="7"/>
      <c r="I139" s="7"/>
      <c r="J139" s="7"/>
      <c r="K139" s="7"/>
      <c r="L139" s="7"/>
      <c r="M139" s="7"/>
      <c r="N139" s="7"/>
      <c r="O139" s="7"/>
      <c r="P139" s="7"/>
      <c r="Q139" s="7"/>
      <c r="R139" s="7"/>
      <c r="S139" s="7"/>
      <c r="T139" s="7"/>
      <c r="U139" s="7"/>
      <c r="V139" s="7"/>
      <c r="W139" s="7"/>
      <c r="X139" s="7"/>
      <c r="Y139" s="9"/>
      <c r="Z139" s="7"/>
      <c r="AA139" s="7"/>
    </row>
    <row r="140" spans="1:27" s="8" customFormat="1" hidden="1">
      <c r="A140" s="7"/>
      <c r="B140" s="7"/>
      <c r="C140" s="7"/>
      <c r="D140" s="19">
        <v>2015</v>
      </c>
      <c r="E140" s="7"/>
      <c r="F140" s="7"/>
      <c r="G140" s="7"/>
      <c r="H140" s="7"/>
      <c r="I140" s="7"/>
      <c r="J140" s="7"/>
      <c r="K140" s="7"/>
      <c r="L140" s="7"/>
      <c r="M140" s="7"/>
      <c r="N140" s="7"/>
      <c r="O140" s="7"/>
      <c r="P140" s="7"/>
      <c r="Q140" s="7"/>
      <c r="R140" s="7"/>
      <c r="S140" s="7"/>
      <c r="T140" s="7"/>
      <c r="U140" s="7"/>
      <c r="V140" s="7"/>
      <c r="W140" s="7"/>
      <c r="X140" s="7"/>
      <c r="Y140" s="9"/>
      <c r="Z140" s="7"/>
      <c r="AA140" s="7"/>
    </row>
    <row r="141" spans="1:27" s="8" customFormat="1" hidden="1">
      <c r="A141" s="7"/>
      <c r="B141" s="7"/>
      <c r="C141" s="7"/>
      <c r="D141" s="19">
        <v>2016</v>
      </c>
      <c r="E141" s="7"/>
      <c r="F141" s="7"/>
      <c r="G141" s="7"/>
      <c r="H141" s="7"/>
      <c r="I141" s="7"/>
      <c r="J141" s="7"/>
      <c r="K141" s="7"/>
      <c r="L141" s="7"/>
      <c r="M141" s="7"/>
      <c r="N141" s="7"/>
      <c r="O141" s="7"/>
      <c r="P141" s="7"/>
      <c r="Q141" s="7"/>
      <c r="R141" s="7"/>
      <c r="S141" s="7"/>
      <c r="T141" s="7"/>
      <c r="U141" s="7"/>
      <c r="V141" s="7"/>
      <c r="W141" s="7"/>
      <c r="X141" s="7"/>
      <c r="Y141" s="9"/>
      <c r="Z141" s="7"/>
      <c r="AA141" s="7"/>
    </row>
    <row r="142" spans="1:27" s="8" customFormat="1" hidden="1">
      <c r="A142" s="7"/>
      <c r="B142" s="7"/>
      <c r="C142" s="7"/>
      <c r="D142" s="19">
        <v>2017</v>
      </c>
      <c r="E142" s="7"/>
      <c r="F142" s="7"/>
      <c r="G142" s="7"/>
      <c r="H142" s="7"/>
      <c r="I142" s="7"/>
      <c r="J142" s="7"/>
      <c r="K142" s="7"/>
      <c r="L142" s="7"/>
      <c r="M142" s="7"/>
      <c r="N142" s="7"/>
      <c r="O142" s="7"/>
      <c r="P142" s="7"/>
      <c r="Q142" s="7"/>
      <c r="R142" s="7"/>
      <c r="S142" s="7"/>
      <c r="T142" s="7"/>
      <c r="U142" s="7"/>
      <c r="V142" s="7"/>
      <c r="W142" s="7"/>
      <c r="X142" s="7"/>
      <c r="Y142" s="9"/>
      <c r="Z142" s="7"/>
      <c r="AA142" s="7"/>
    </row>
    <row r="143" spans="1:27" s="8" customFormat="1" hidden="1">
      <c r="A143" s="7"/>
      <c r="B143" s="7"/>
      <c r="C143" s="7"/>
      <c r="D143" s="19">
        <v>2018</v>
      </c>
      <c r="E143" s="7"/>
      <c r="F143" s="7"/>
      <c r="G143" s="7"/>
      <c r="H143" s="7"/>
      <c r="I143" s="7"/>
      <c r="J143" s="7"/>
      <c r="K143" s="7"/>
      <c r="L143" s="7"/>
      <c r="M143" s="7"/>
      <c r="N143" s="7"/>
      <c r="O143" s="7"/>
      <c r="P143" s="7"/>
      <c r="Q143" s="7"/>
      <c r="R143" s="7"/>
      <c r="S143" s="7"/>
      <c r="T143" s="7"/>
      <c r="U143" s="7"/>
      <c r="V143" s="7"/>
      <c r="W143" s="7"/>
      <c r="X143" s="7"/>
      <c r="Y143" s="9"/>
      <c r="Z143" s="7"/>
      <c r="AA143" s="7"/>
    </row>
    <row r="144" spans="1:27" s="8" customFormat="1" hidden="1">
      <c r="A144" s="7"/>
      <c r="B144" s="7"/>
      <c r="C144" s="7"/>
      <c r="D144" s="19">
        <v>2019</v>
      </c>
      <c r="E144" s="7"/>
      <c r="F144" s="7"/>
      <c r="G144" s="7"/>
      <c r="H144" s="7"/>
      <c r="I144" s="7"/>
      <c r="J144" s="7"/>
      <c r="K144" s="7"/>
      <c r="L144" s="7"/>
      <c r="M144" s="7"/>
      <c r="N144" s="7"/>
      <c r="O144" s="7"/>
      <c r="P144" s="7"/>
      <c r="Q144" s="7"/>
      <c r="R144" s="7"/>
      <c r="S144" s="7"/>
      <c r="T144" s="7"/>
      <c r="U144" s="7"/>
      <c r="V144" s="7"/>
      <c r="W144" s="7"/>
      <c r="X144" s="7"/>
      <c r="Y144" s="9"/>
      <c r="Z144" s="7"/>
      <c r="AA144" s="7"/>
    </row>
    <row r="145" spans="1:27" s="8" customFormat="1" ht="15.75" hidden="1" thickBot="1">
      <c r="A145" s="7"/>
      <c r="B145" s="7"/>
      <c r="C145" s="7"/>
      <c r="D145" s="12">
        <v>2020</v>
      </c>
      <c r="E145" s="7"/>
      <c r="F145" s="7"/>
      <c r="G145" s="7"/>
      <c r="H145" s="7"/>
      <c r="I145" s="7"/>
      <c r="J145" s="7"/>
      <c r="K145" s="7"/>
      <c r="L145" s="7"/>
      <c r="M145" s="7"/>
      <c r="N145" s="7"/>
      <c r="O145" s="7"/>
      <c r="P145" s="7"/>
      <c r="Q145" s="7"/>
      <c r="R145" s="7"/>
      <c r="S145" s="7"/>
      <c r="T145" s="7"/>
      <c r="U145" s="7"/>
      <c r="V145" s="7"/>
      <c r="W145" s="7"/>
      <c r="X145" s="7"/>
      <c r="Y145" s="9"/>
      <c r="Z145" s="7"/>
      <c r="AA145" s="7"/>
    </row>
    <row r="146" spans="1:27" s="8" customFormat="1"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9"/>
      <c r="Z146" s="7"/>
      <c r="AA146" s="7"/>
    </row>
    <row r="147" spans="1:27" s="8" customFormat="1">
      <c r="A147" s="7"/>
      <c r="B147" s="7"/>
      <c r="C147" s="7"/>
      <c r="D147" s="7"/>
      <c r="E147" s="7"/>
      <c r="F147" s="7"/>
      <c r="G147" s="7"/>
      <c r="H147" s="7"/>
      <c r="I147" s="7"/>
      <c r="J147" s="7"/>
      <c r="K147" s="7"/>
      <c r="L147" s="7"/>
      <c r="M147" s="7"/>
      <c r="N147" s="7"/>
      <c r="O147" s="7"/>
      <c r="P147" s="7"/>
      <c r="Q147" s="7"/>
      <c r="R147" s="7"/>
      <c r="S147" s="7"/>
      <c r="T147" s="7"/>
      <c r="U147" s="7"/>
      <c r="V147" s="7"/>
      <c r="W147" s="7"/>
      <c r="X147" s="7"/>
      <c r="Y147" s="9"/>
      <c r="Z147" s="7"/>
      <c r="AA147" s="7"/>
    </row>
    <row r="148" spans="1:27" s="8" customFormat="1">
      <c r="A148" s="7"/>
      <c r="B148" s="7"/>
      <c r="C148" s="7"/>
      <c r="D148" s="7"/>
      <c r="E148" s="7"/>
      <c r="F148" s="7"/>
      <c r="G148" s="7"/>
      <c r="H148" s="7"/>
      <c r="I148" s="7"/>
      <c r="J148" s="7"/>
      <c r="K148" s="7"/>
      <c r="L148" s="7"/>
      <c r="M148" s="7"/>
      <c r="N148" s="7"/>
      <c r="O148" s="7"/>
      <c r="P148" s="7"/>
      <c r="Q148" s="7"/>
      <c r="R148" s="7"/>
      <c r="S148" s="7"/>
      <c r="T148" s="7"/>
      <c r="U148" s="7"/>
      <c r="V148" s="7"/>
      <c r="W148" s="7"/>
      <c r="X148" s="7"/>
      <c r="Y148" s="9"/>
      <c r="Z148" s="7"/>
      <c r="AA148" s="7"/>
    </row>
    <row r="149" spans="1:27" s="8" customFormat="1">
      <c r="A149" s="7"/>
      <c r="B149" s="7"/>
      <c r="C149" s="7"/>
      <c r="D149" s="7"/>
      <c r="E149" s="7"/>
      <c r="F149" s="7"/>
      <c r="G149" s="7"/>
      <c r="H149" s="7"/>
      <c r="I149" s="7"/>
      <c r="J149" s="7"/>
      <c r="K149" s="7"/>
      <c r="L149" s="7"/>
      <c r="M149" s="7"/>
      <c r="N149" s="7"/>
      <c r="O149" s="7"/>
      <c r="P149" s="7"/>
      <c r="Q149" s="7"/>
      <c r="R149" s="7"/>
      <c r="S149" s="7"/>
      <c r="T149" s="7"/>
      <c r="U149" s="7"/>
      <c r="V149" s="7"/>
      <c r="W149" s="7"/>
      <c r="X149" s="7"/>
      <c r="Y149" s="9"/>
      <c r="Z149" s="7"/>
      <c r="AA149" s="7"/>
    </row>
    <row r="150" spans="1:27" s="8" customFormat="1">
      <c r="A150" s="7"/>
      <c r="B150" s="7"/>
      <c r="C150" s="7"/>
      <c r="D150" s="7"/>
      <c r="E150" s="7"/>
      <c r="F150" s="7"/>
      <c r="G150" s="7"/>
      <c r="H150" s="7"/>
      <c r="I150" s="96"/>
      <c r="J150" s="96"/>
      <c r="K150" s="7"/>
      <c r="L150" s="7"/>
      <c r="M150" s="7"/>
      <c r="N150" s="7"/>
      <c r="O150" s="7"/>
      <c r="P150" s="7"/>
      <c r="Q150" s="7"/>
      <c r="R150" s="7"/>
      <c r="S150" s="7"/>
      <c r="T150" s="7"/>
      <c r="U150" s="7"/>
      <c r="V150" s="7"/>
      <c r="W150" s="7"/>
      <c r="X150" s="7"/>
      <c r="Y150" s="9"/>
      <c r="Z150" s="7"/>
      <c r="AA150" s="7"/>
    </row>
    <row r="151" spans="1:27" s="8" customFormat="1">
      <c r="A151" s="7"/>
      <c r="B151" s="7"/>
      <c r="C151" s="7"/>
      <c r="D151" s="7"/>
      <c r="E151" s="7"/>
      <c r="F151" s="7"/>
      <c r="G151" s="7"/>
      <c r="H151" s="7"/>
      <c r="I151" s="7"/>
      <c r="J151" s="7"/>
      <c r="K151" s="7"/>
      <c r="L151" s="7"/>
      <c r="M151" s="7"/>
      <c r="N151" s="7"/>
      <c r="O151" s="7"/>
      <c r="P151" s="7"/>
      <c r="Q151" s="7"/>
      <c r="R151" s="7"/>
      <c r="S151" s="7"/>
      <c r="T151" s="7"/>
      <c r="U151" s="7"/>
      <c r="V151" s="7"/>
      <c r="W151" s="7"/>
      <c r="X151" s="7"/>
      <c r="Y151" s="9"/>
      <c r="Z151" s="7"/>
      <c r="AA151" s="7"/>
    </row>
    <row r="152" spans="1:27" s="8" customFormat="1">
      <c r="A152" s="7"/>
      <c r="B152" s="7"/>
      <c r="C152" s="7"/>
      <c r="D152" s="7"/>
      <c r="E152" s="7"/>
      <c r="F152" s="7"/>
      <c r="G152" s="7"/>
      <c r="H152" s="7"/>
      <c r="I152" s="7"/>
      <c r="J152" s="7"/>
      <c r="K152" s="7"/>
      <c r="L152" s="7"/>
      <c r="M152" s="7"/>
      <c r="N152" s="7"/>
      <c r="O152" s="7"/>
      <c r="P152" s="7"/>
      <c r="Q152" s="7"/>
      <c r="R152" s="7"/>
      <c r="S152" s="7"/>
      <c r="T152" s="7"/>
      <c r="U152" s="7"/>
      <c r="V152" s="7"/>
      <c r="W152" s="7"/>
      <c r="X152" s="7"/>
      <c r="Y152" s="9"/>
      <c r="Z152" s="7"/>
      <c r="AA152" s="7"/>
    </row>
    <row r="153" spans="1:27" s="8" customFormat="1">
      <c r="A153" s="7"/>
      <c r="B153" s="7"/>
      <c r="C153" s="7"/>
      <c r="D153" s="7"/>
      <c r="E153" s="7"/>
      <c r="F153" s="7"/>
      <c r="G153" s="7"/>
      <c r="H153" s="7"/>
      <c r="I153" s="7"/>
      <c r="J153" s="7"/>
      <c r="K153" s="7"/>
      <c r="L153" s="7"/>
      <c r="M153" s="7"/>
      <c r="N153" s="7"/>
      <c r="O153" s="7"/>
      <c r="P153" s="7"/>
      <c r="Q153" s="7"/>
      <c r="R153" s="7"/>
      <c r="S153" s="7"/>
      <c r="T153" s="7"/>
      <c r="U153" s="7"/>
      <c r="V153" s="7"/>
      <c r="W153" s="7"/>
      <c r="X153" s="7"/>
      <c r="Y153" s="9"/>
      <c r="Z153" s="7"/>
      <c r="AA153" s="7"/>
    </row>
    <row r="154" spans="1:27" s="8" customFormat="1">
      <c r="A154" s="7"/>
      <c r="B154" s="7"/>
      <c r="C154" s="7"/>
      <c r="D154" s="7"/>
      <c r="E154" s="7"/>
      <c r="F154" s="7"/>
      <c r="G154" s="7"/>
      <c r="H154" s="7"/>
      <c r="I154" s="7"/>
      <c r="J154" s="7"/>
      <c r="K154" s="7"/>
      <c r="L154" s="7"/>
      <c r="M154" s="7"/>
      <c r="N154" s="7"/>
      <c r="O154" s="7"/>
      <c r="P154" s="7"/>
      <c r="Q154" s="7"/>
      <c r="R154" s="7"/>
      <c r="S154" s="7"/>
      <c r="T154" s="7"/>
      <c r="U154" s="7"/>
      <c r="V154" s="7"/>
      <c r="W154" s="7"/>
      <c r="X154" s="7"/>
      <c r="Y154" s="9"/>
      <c r="Z154" s="7"/>
      <c r="AA154" s="7"/>
    </row>
    <row r="155" spans="1:27" s="8" customFormat="1">
      <c r="A155" s="7"/>
      <c r="B155" s="7"/>
      <c r="C155" s="7"/>
      <c r="D155" s="7"/>
      <c r="E155" s="7"/>
      <c r="F155" s="7"/>
      <c r="G155" s="7"/>
      <c r="H155" s="7"/>
      <c r="I155" s="7"/>
      <c r="J155" s="7"/>
      <c r="K155" s="7"/>
      <c r="L155" s="7"/>
      <c r="M155" s="7"/>
      <c r="N155" s="7"/>
      <c r="O155" s="7"/>
      <c r="P155" s="7"/>
      <c r="Q155" s="7"/>
      <c r="R155" s="7"/>
      <c r="S155" s="7"/>
      <c r="T155" s="7"/>
      <c r="U155" s="7"/>
      <c r="V155" s="7"/>
      <c r="W155" s="7"/>
      <c r="X155" s="7"/>
      <c r="Y155" s="9"/>
      <c r="Z155" s="7"/>
      <c r="AA155" s="7"/>
    </row>
    <row r="156" spans="1:27" s="8" customFormat="1">
      <c r="A156" s="7"/>
      <c r="B156" s="7"/>
      <c r="C156" s="7"/>
      <c r="D156" s="7"/>
      <c r="E156" s="7"/>
      <c r="F156" s="7"/>
      <c r="G156" s="7"/>
      <c r="H156" s="7"/>
      <c r="I156" s="7"/>
      <c r="J156" s="7"/>
      <c r="K156" s="7"/>
      <c r="L156" s="7"/>
      <c r="M156" s="7"/>
      <c r="N156" s="7"/>
      <c r="O156" s="7"/>
      <c r="P156" s="7"/>
      <c r="Q156" s="7"/>
      <c r="R156" s="7"/>
      <c r="S156" s="7"/>
      <c r="T156" s="7"/>
      <c r="U156" s="7"/>
      <c r="V156" s="7"/>
      <c r="W156" s="7"/>
      <c r="X156" s="7"/>
      <c r="Y156" s="9"/>
      <c r="Z156" s="7"/>
      <c r="AA156" s="7"/>
    </row>
    <row r="157" spans="1:27" s="8" customFormat="1">
      <c r="A157" s="7"/>
      <c r="B157" s="7"/>
      <c r="C157" s="7"/>
      <c r="D157" s="7"/>
      <c r="E157" s="7"/>
      <c r="F157" s="7"/>
      <c r="G157" s="7"/>
      <c r="H157" s="7"/>
      <c r="I157" s="7"/>
      <c r="J157" s="7"/>
      <c r="K157" s="7"/>
      <c r="L157" s="7"/>
      <c r="M157" s="7"/>
      <c r="N157" s="7"/>
      <c r="O157" s="7"/>
      <c r="P157" s="7"/>
      <c r="Q157" s="7"/>
      <c r="R157" s="7"/>
      <c r="S157" s="7"/>
      <c r="T157" s="7"/>
      <c r="U157" s="7"/>
      <c r="V157" s="7"/>
      <c r="W157" s="7"/>
      <c r="X157" s="7"/>
      <c r="Y157" s="9"/>
      <c r="Z157" s="7"/>
      <c r="AA157" s="7"/>
    </row>
    <row r="158" spans="1:27" s="8" customFormat="1">
      <c r="A158" s="7"/>
      <c r="B158" s="7"/>
      <c r="C158" s="7"/>
      <c r="D158" s="7"/>
      <c r="E158" s="7"/>
      <c r="F158" s="7"/>
      <c r="G158" s="7"/>
      <c r="H158" s="7"/>
      <c r="I158" s="7"/>
      <c r="J158" s="7"/>
      <c r="K158" s="7"/>
      <c r="L158" s="7"/>
      <c r="M158" s="7"/>
      <c r="N158" s="7"/>
      <c r="O158" s="7"/>
      <c r="P158" s="7"/>
      <c r="Q158" s="7"/>
      <c r="R158" s="7"/>
      <c r="S158" s="7"/>
      <c r="T158" s="7"/>
      <c r="U158" s="7"/>
      <c r="V158" s="7"/>
      <c r="W158" s="7"/>
      <c r="X158" s="7"/>
      <c r="Y158" s="9"/>
      <c r="Z158" s="7"/>
      <c r="AA158" s="7"/>
    </row>
    <row r="159" spans="1:27" s="8" customFormat="1">
      <c r="A159" s="7"/>
      <c r="B159" s="7"/>
      <c r="C159" s="7"/>
      <c r="D159" s="7"/>
      <c r="E159" s="7"/>
      <c r="F159" s="7"/>
      <c r="G159" s="7"/>
      <c r="H159" s="7"/>
      <c r="I159" s="7"/>
      <c r="J159" s="7"/>
      <c r="K159" s="7"/>
      <c r="L159" s="7"/>
      <c r="M159" s="7"/>
      <c r="N159" s="7"/>
      <c r="O159" s="7"/>
      <c r="P159" s="7"/>
      <c r="Q159" s="7"/>
      <c r="R159" s="7"/>
      <c r="S159" s="7"/>
      <c r="T159" s="7"/>
      <c r="U159" s="7"/>
      <c r="V159" s="7"/>
      <c r="W159" s="7"/>
      <c r="X159" s="7"/>
      <c r="Y159" s="9"/>
      <c r="Z159" s="7"/>
      <c r="AA159" s="7"/>
    </row>
    <row r="160" spans="1:27" s="8" customFormat="1">
      <c r="A160" s="7"/>
      <c r="B160" s="7"/>
      <c r="C160" s="7"/>
      <c r="D160" s="7"/>
      <c r="E160" s="7"/>
      <c r="F160" s="7"/>
      <c r="G160" s="7"/>
      <c r="H160" s="7"/>
      <c r="I160" s="7"/>
      <c r="J160" s="7"/>
      <c r="K160" s="7"/>
      <c r="L160" s="7"/>
      <c r="M160" s="7"/>
      <c r="N160" s="7"/>
      <c r="O160" s="7"/>
      <c r="P160" s="7"/>
      <c r="Q160" s="7"/>
      <c r="R160" s="7"/>
      <c r="S160" s="7"/>
      <c r="T160" s="7"/>
      <c r="U160" s="7"/>
      <c r="V160" s="7"/>
      <c r="W160" s="7"/>
      <c r="X160" s="7"/>
      <c r="Y160" s="9"/>
      <c r="Z160" s="7"/>
      <c r="AA160" s="7"/>
    </row>
    <row r="161" spans="1:27" s="8" customFormat="1">
      <c r="A161" s="7"/>
      <c r="B161" s="7"/>
      <c r="C161" s="7"/>
      <c r="D161" s="7"/>
      <c r="E161" s="7"/>
      <c r="F161" s="7"/>
      <c r="G161" s="7"/>
      <c r="H161" s="7"/>
      <c r="I161" s="7"/>
      <c r="J161" s="7"/>
      <c r="K161" s="7"/>
      <c r="L161" s="7"/>
      <c r="M161" s="7"/>
      <c r="N161" s="7"/>
      <c r="O161" s="7"/>
      <c r="P161" s="7"/>
      <c r="Q161" s="7"/>
      <c r="R161" s="7"/>
      <c r="S161" s="7"/>
      <c r="T161" s="7"/>
      <c r="U161" s="7"/>
      <c r="V161" s="7"/>
      <c r="W161" s="7"/>
      <c r="X161" s="7"/>
      <c r="Y161" s="9"/>
      <c r="Z161" s="7"/>
      <c r="AA161" s="7"/>
    </row>
    <row r="162" spans="1:27" s="8" customFormat="1">
      <c r="A162" s="7"/>
      <c r="B162" s="7"/>
      <c r="C162" s="7"/>
      <c r="D162" s="7"/>
      <c r="E162" s="7"/>
      <c r="F162" s="7"/>
      <c r="G162" s="7"/>
      <c r="H162" s="7"/>
      <c r="I162" s="7"/>
      <c r="J162" s="7"/>
      <c r="K162" s="7"/>
      <c r="L162" s="7"/>
      <c r="M162" s="7"/>
      <c r="N162" s="7"/>
      <c r="O162" s="7"/>
      <c r="P162" s="7"/>
      <c r="Q162" s="7"/>
      <c r="R162" s="7"/>
      <c r="S162" s="7"/>
      <c r="T162" s="7"/>
      <c r="U162" s="7"/>
      <c r="V162" s="7"/>
      <c r="W162" s="7"/>
      <c r="X162" s="7"/>
      <c r="Y162" s="9"/>
      <c r="Z162" s="7"/>
      <c r="AA162" s="7"/>
    </row>
    <row r="163" spans="1:27" s="8" customFormat="1">
      <c r="A163" s="7"/>
      <c r="B163" s="7"/>
      <c r="C163" s="7"/>
      <c r="D163" s="7"/>
      <c r="E163" s="7"/>
      <c r="F163" s="7"/>
      <c r="G163" s="7"/>
      <c r="H163" s="7"/>
      <c r="I163" s="7"/>
      <c r="J163" s="7"/>
      <c r="K163" s="7"/>
      <c r="L163" s="7"/>
      <c r="M163" s="7"/>
      <c r="N163" s="7"/>
      <c r="O163" s="7"/>
      <c r="P163" s="7"/>
      <c r="Q163" s="7"/>
      <c r="R163" s="7"/>
      <c r="S163" s="7"/>
      <c r="T163" s="7"/>
      <c r="U163" s="7"/>
      <c r="V163" s="7"/>
      <c r="W163" s="7"/>
      <c r="X163" s="7"/>
      <c r="Y163" s="9"/>
      <c r="Z163" s="7"/>
      <c r="AA163" s="7"/>
    </row>
    <row r="164" spans="1:27" s="8" customFormat="1">
      <c r="A164" s="7"/>
      <c r="B164" s="7"/>
      <c r="C164" s="7"/>
      <c r="D164" s="7"/>
      <c r="E164" s="7"/>
      <c r="F164" s="7"/>
      <c r="G164" s="7"/>
      <c r="H164" s="7"/>
      <c r="I164" s="7"/>
      <c r="J164" s="7"/>
      <c r="K164" s="7"/>
      <c r="L164" s="7"/>
      <c r="M164" s="7"/>
      <c r="N164" s="7"/>
      <c r="O164" s="7"/>
      <c r="P164" s="7"/>
      <c r="Q164" s="7"/>
      <c r="R164" s="7"/>
      <c r="S164" s="7"/>
      <c r="T164" s="7"/>
      <c r="U164" s="7"/>
      <c r="V164" s="7"/>
      <c r="W164" s="7"/>
      <c r="X164" s="7"/>
      <c r="Y164" s="9"/>
      <c r="Z164" s="7"/>
      <c r="AA164" s="7"/>
    </row>
    <row r="165" spans="1:27" s="8" customFormat="1">
      <c r="A165" s="7"/>
      <c r="B165" s="7"/>
      <c r="C165" s="7"/>
      <c r="D165" s="7"/>
      <c r="E165" s="7"/>
      <c r="F165" s="7"/>
      <c r="G165" s="7"/>
      <c r="H165" s="7"/>
      <c r="I165" s="7"/>
      <c r="J165" s="7"/>
      <c r="K165" s="7"/>
      <c r="L165" s="7"/>
      <c r="M165" s="7"/>
      <c r="N165" s="7"/>
      <c r="O165" s="7"/>
      <c r="P165" s="7"/>
      <c r="Q165" s="7"/>
      <c r="R165" s="7"/>
      <c r="S165" s="7"/>
      <c r="T165" s="7"/>
      <c r="U165" s="7"/>
      <c r="V165" s="7"/>
      <c r="W165" s="7"/>
      <c r="X165" s="7"/>
      <c r="Y165" s="9"/>
      <c r="Z165" s="7"/>
      <c r="AA165" s="7"/>
    </row>
    <row r="166" spans="1:27" s="8" customFormat="1">
      <c r="A166" s="7"/>
      <c r="B166" s="7"/>
      <c r="C166" s="7"/>
      <c r="D166" s="7"/>
      <c r="E166" s="7"/>
      <c r="F166" s="7"/>
      <c r="G166" s="7"/>
      <c r="H166" s="7"/>
      <c r="I166" s="7"/>
      <c r="J166" s="7"/>
      <c r="K166" s="7"/>
      <c r="L166" s="7"/>
      <c r="M166" s="7"/>
      <c r="N166" s="7"/>
      <c r="O166" s="7"/>
      <c r="P166" s="7"/>
      <c r="Q166" s="7"/>
      <c r="R166" s="7"/>
      <c r="S166" s="7"/>
      <c r="T166" s="7"/>
      <c r="U166" s="7"/>
      <c r="V166" s="7"/>
      <c r="W166" s="7"/>
      <c r="X166" s="7"/>
      <c r="Y166" s="9"/>
      <c r="Z166" s="7"/>
      <c r="AA166" s="7"/>
    </row>
    <row r="167" spans="1:27" s="8" customFormat="1">
      <c r="A167" s="7"/>
      <c r="B167" s="7"/>
      <c r="C167" s="7"/>
      <c r="D167" s="7"/>
      <c r="E167" s="7"/>
      <c r="F167" s="7"/>
      <c r="G167" s="7"/>
      <c r="H167" s="7"/>
      <c r="I167" s="7"/>
      <c r="J167" s="7"/>
      <c r="K167" s="7"/>
      <c r="L167" s="7"/>
      <c r="M167" s="7"/>
      <c r="N167" s="7"/>
      <c r="O167" s="7"/>
      <c r="P167" s="7"/>
      <c r="Q167" s="7"/>
      <c r="R167" s="7"/>
      <c r="S167" s="7"/>
      <c r="T167" s="7"/>
      <c r="U167" s="7"/>
      <c r="V167" s="7"/>
      <c r="W167" s="7"/>
      <c r="X167" s="7"/>
      <c r="Y167" s="9"/>
      <c r="Z167" s="7"/>
      <c r="AA167" s="7"/>
    </row>
    <row r="168" spans="1:27" s="8" customFormat="1">
      <c r="A168" s="7"/>
      <c r="B168" s="7"/>
      <c r="C168" s="7"/>
      <c r="D168" s="7"/>
      <c r="E168" s="7"/>
      <c r="F168" s="7"/>
      <c r="G168" s="7"/>
      <c r="H168" s="7"/>
      <c r="I168" s="7"/>
      <c r="J168" s="7"/>
      <c r="K168" s="7"/>
      <c r="L168" s="7"/>
      <c r="M168" s="7"/>
      <c r="N168" s="7"/>
      <c r="O168" s="7"/>
      <c r="P168" s="7"/>
      <c r="Q168" s="7"/>
      <c r="R168" s="7"/>
      <c r="S168" s="7"/>
      <c r="T168" s="7"/>
      <c r="U168" s="7"/>
      <c r="V168" s="7"/>
      <c r="W168" s="7"/>
      <c r="X168" s="7"/>
      <c r="Y168" s="9"/>
      <c r="Z168" s="7"/>
      <c r="AA168" s="7"/>
    </row>
    <row r="169" spans="1:27" s="8" customFormat="1">
      <c r="A169" s="7"/>
      <c r="B169" s="7"/>
      <c r="C169" s="7"/>
      <c r="D169" s="7"/>
      <c r="E169" s="7"/>
      <c r="F169" s="7"/>
      <c r="G169" s="7"/>
      <c r="H169" s="7"/>
      <c r="I169" s="7"/>
      <c r="J169" s="7"/>
      <c r="K169" s="7"/>
      <c r="L169" s="7"/>
      <c r="M169" s="7"/>
      <c r="N169" s="7"/>
      <c r="O169" s="7"/>
      <c r="P169" s="7"/>
      <c r="Q169" s="7"/>
      <c r="R169" s="7"/>
      <c r="S169" s="7"/>
      <c r="T169" s="7"/>
      <c r="U169" s="7"/>
      <c r="V169" s="7"/>
      <c r="W169" s="7"/>
      <c r="X169" s="7"/>
      <c r="Y169" s="9"/>
      <c r="Z169" s="7"/>
      <c r="AA169" s="7"/>
    </row>
    <row r="170" spans="1:27" s="8" customFormat="1">
      <c r="A170" s="7"/>
      <c r="B170" s="7"/>
      <c r="C170" s="7"/>
      <c r="D170" s="7"/>
      <c r="E170" s="7"/>
      <c r="F170" s="7"/>
      <c r="G170" s="7"/>
      <c r="H170" s="7"/>
      <c r="I170" s="7"/>
      <c r="J170" s="7"/>
      <c r="K170" s="7"/>
      <c r="L170" s="7"/>
      <c r="M170" s="7"/>
      <c r="N170" s="7"/>
      <c r="O170" s="7"/>
      <c r="P170" s="7"/>
      <c r="Q170" s="7"/>
      <c r="R170" s="7"/>
      <c r="S170" s="7"/>
      <c r="T170" s="7"/>
      <c r="U170" s="7"/>
      <c r="V170" s="7"/>
      <c r="W170" s="7"/>
      <c r="X170" s="7"/>
      <c r="Y170" s="9"/>
      <c r="Z170" s="7"/>
      <c r="AA170" s="7"/>
    </row>
    <row r="171" spans="1:27" s="8" customFormat="1">
      <c r="A171" s="7"/>
      <c r="B171" s="7"/>
      <c r="C171" s="7"/>
      <c r="D171" s="7"/>
      <c r="E171" s="7"/>
      <c r="F171" s="7"/>
      <c r="G171" s="7"/>
      <c r="H171" s="7"/>
      <c r="I171" s="7"/>
      <c r="J171" s="7"/>
      <c r="K171" s="7"/>
      <c r="L171" s="7"/>
      <c r="M171" s="7"/>
      <c r="N171" s="7"/>
      <c r="O171" s="7"/>
      <c r="P171" s="7"/>
      <c r="Q171" s="7"/>
      <c r="R171" s="7"/>
      <c r="S171" s="7"/>
      <c r="T171" s="7"/>
      <c r="U171" s="7"/>
      <c r="V171" s="7"/>
      <c r="W171" s="7"/>
      <c r="X171" s="7"/>
      <c r="Y171" s="9"/>
      <c r="Z171" s="7"/>
      <c r="AA171" s="7"/>
    </row>
    <row r="172" spans="1:27" s="8" customFormat="1">
      <c r="A172" s="7"/>
      <c r="B172" s="7"/>
      <c r="C172" s="7"/>
      <c r="D172" s="7"/>
      <c r="E172" s="7"/>
      <c r="F172" s="7"/>
      <c r="G172" s="7"/>
      <c r="H172" s="7"/>
      <c r="I172" s="7"/>
      <c r="J172" s="7"/>
      <c r="K172" s="7"/>
      <c r="L172" s="7"/>
      <c r="M172" s="7"/>
      <c r="N172" s="7"/>
      <c r="O172" s="7"/>
      <c r="P172" s="7"/>
      <c r="Q172" s="7"/>
      <c r="R172" s="7"/>
      <c r="S172" s="7"/>
      <c r="T172" s="7"/>
      <c r="U172" s="7"/>
      <c r="V172" s="7"/>
      <c r="W172" s="7"/>
      <c r="X172" s="7"/>
      <c r="Y172" s="9"/>
      <c r="Z172" s="7"/>
      <c r="AA172" s="7"/>
    </row>
    <row r="173" spans="1:27" s="8" customFormat="1">
      <c r="A173" s="7"/>
      <c r="B173" s="7"/>
      <c r="C173" s="7"/>
      <c r="D173" s="7"/>
      <c r="E173" s="7"/>
      <c r="F173" s="7"/>
      <c r="G173" s="7"/>
      <c r="H173" s="7"/>
      <c r="I173" s="7"/>
      <c r="J173" s="7"/>
      <c r="K173" s="7"/>
      <c r="L173" s="7"/>
      <c r="M173" s="7"/>
      <c r="N173" s="7"/>
      <c r="O173" s="7"/>
      <c r="P173" s="7"/>
      <c r="Q173" s="7"/>
      <c r="R173" s="7"/>
      <c r="S173" s="7"/>
      <c r="T173" s="7"/>
      <c r="U173" s="7"/>
      <c r="V173" s="7"/>
      <c r="W173" s="7"/>
      <c r="X173" s="7"/>
      <c r="Y173" s="9"/>
      <c r="Z173" s="7"/>
      <c r="AA173" s="7"/>
    </row>
    <row r="174" spans="1:27" s="8" customFormat="1">
      <c r="A174" s="7"/>
      <c r="B174" s="7"/>
      <c r="C174" s="7"/>
      <c r="D174" s="7"/>
      <c r="E174" s="7"/>
      <c r="F174" s="7"/>
      <c r="G174" s="7"/>
      <c r="H174" s="7"/>
      <c r="I174" s="7"/>
      <c r="J174" s="7"/>
      <c r="K174" s="7"/>
      <c r="L174" s="7"/>
      <c r="M174" s="7"/>
      <c r="N174" s="7"/>
      <c r="O174" s="7"/>
      <c r="P174" s="7"/>
      <c r="Q174" s="7"/>
      <c r="R174" s="7"/>
      <c r="S174" s="7"/>
      <c r="T174" s="7"/>
      <c r="U174" s="7"/>
      <c r="V174" s="7"/>
      <c r="W174" s="7"/>
      <c r="X174" s="7"/>
      <c r="Y174" s="9"/>
      <c r="Z174" s="7"/>
      <c r="AA174" s="7"/>
    </row>
    <row r="175" spans="1:27" s="8" customFormat="1">
      <c r="A175" s="7"/>
      <c r="B175" s="7"/>
      <c r="C175" s="7"/>
      <c r="D175" s="7"/>
      <c r="E175" s="7"/>
      <c r="F175" s="7"/>
      <c r="G175" s="7"/>
      <c r="H175" s="7"/>
      <c r="I175" s="7"/>
      <c r="J175" s="7"/>
      <c r="K175" s="7"/>
      <c r="L175" s="7"/>
      <c r="M175" s="7"/>
      <c r="N175" s="7"/>
      <c r="O175" s="7"/>
      <c r="P175" s="7"/>
      <c r="Q175" s="7"/>
      <c r="R175" s="7"/>
      <c r="S175" s="7"/>
      <c r="T175" s="7"/>
      <c r="U175" s="7"/>
      <c r="V175" s="7"/>
      <c r="W175" s="7"/>
      <c r="X175" s="7"/>
      <c r="Y175" s="9"/>
      <c r="Z175" s="7"/>
      <c r="AA175" s="7"/>
    </row>
    <row r="176" spans="1:27" s="8" customFormat="1">
      <c r="A176" s="7"/>
      <c r="B176" s="7"/>
      <c r="C176" s="7"/>
      <c r="D176" s="7"/>
      <c r="E176" s="7"/>
      <c r="F176" s="7"/>
      <c r="G176" s="7"/>
      <c r="H176" s="7"/>
      <c r="I176" s="7"/>
      <c r="J176" s="7"/>
      <c r="K176" s="7"/>
      <c r="L176" s="7"/>
      <c r="M176" s="7"/>
      <c r="N176" s="7"/>
      <c r="O176" s="7"/>
      <c r="P176" s="7"/>
      <c r="Q176" s="7"/>
      <c r="R176" s="7"/>
      <c r="S176" s="7"/>
      <c r="T176" s="7"/>
      <c r="U176" s="7"/>
      <c r="V176" s="7"/>
      <c r="W176" s="7"/>
      <c r="X176" s="7"/>
      <c r="Y176" s="9"/>
      <c r="Z176" s="7"/>
      <c r="AA176" s="7"/>
    </row>
    <row r="177" spans="1:27" s="8" customFormat="1">
      <c r="A177" s="7"/>
      <c r="B177" s="7"/>
      <c r="C177" s="7"/>
      <c r="D177" s="7"/>
      <c r="E177" s="7"/>
      <c r="F177" s="7"/>
      <c r="G177" s="7"/>
      <c r="H177" s="7"/>
      <c r="I177" s="7"/>
      <c r="J177" s="7"/>
      <c r="K177" s="7"/>
      <c r="L177" s="7"/>
      <c r="M177" s="7"/>
      <c r="N177" s="7"/>
      <c r="O177" s="7"/>
      <c r="P177" s="7"/>
      <c r="Q177" s="7"/>
      <c r="R177" s="7"/>
      <c r="S177" s="7"/>
      <c r="T177" s="7"/>
      <c r="U177" s="7"/>
      <c r="V177" s="7"/>
      <c r="W177" s="7"/>
      <c r="X177" s="7"/>
      <c r="Y177" s="9"/>
      <c r="Z177" s="7"/>
      <c r="AA177" s="7"/>
    </row>
    <row r="178" spans="1:27" s="8" customFormat="1">
      <c r="A178" s="7"/>
      <c r="B178" s="7"/>
      <c r="C178" s="7"/>
      <c r="D178" s="7"/>
      <c r="E178" s="7"/>
      <c r="F178" s="7"/>
      <c r="G178" s="7"/>
      <c r="H178" s="7"/>
      <c r="I178" s="7"/>
      <c r="J178" s="7"/>
      <c r="K178" s="7"/>
      <c r="L178" s="7"/>
      <c r="M178" s="7"/>
      <c r="N178" s="7"/>
      <c r="O178" s="7"/>
      <c r="P178" s="7"/>
      <c r="Q178" s="7"/>
      <c r="R178" s="7"/>
      <c r="S178" s="7"/>
      <c r="T178" s="7"/>
      <c r="U178" s="7"/>
      <c r="V178" s="7"/>
      <c r="W178" s="7"/>
      <c r="X178" s="7"/>
      <c r="Y178" s="9"/>
      <c r="Z178" s="7"/>
      <c r="AA178" s="7"/>
    </row>
    <row r="179" spans="1:27" s="8" customFormat="1">
      <c r="A179" s="7"/>
      <c r="B179" s="7"/>
      <c r="C179" s="7"/>
      <c r="D179" s="7"/>
      <c r="E179" s="7"/>
      <c r="F179" s="7"/>
      <c r="G179" s="7"/>
      <c r="H179" s="7"/>
      <c r="I179" s="7"/>
      <c r="J179" s="7"/>
      <c r="K179" s="7"/>
      <c r="L179" s="7"/>
      <c r="M179" s="7"/>
      <c r="N179" s="7"/>
      <c r="O179" s="7"/>
      <c r="P179" s="7"/>
      <c r="Q179" s="7"/>
      <c r="R179" s="7"/>
      <c r="S179" s="7"/>
      <c r="T179" s="7"/>
      <c r="U179" s="7"/>
      <c r="V179" s="7"/>
      <c r="W179" s="7"/>
      <c r="X179" s="7"/>
      <c r="Y179" s="9"/>
      <c r="Z179" s="7"/>
      <c r="AA179" s="7"/>
    </row>
    <row r="180" spans="1:27" s="8" customFormat="1">
      <c r="A180" s="7"/>
      <c r="B180" s="7"/>
      <c r="C180" s="7"/>
      <c r="D180" s="7"/>
      <c r="E180" s="7"/>
      <c r="F180" s="7"/>
      <c r="G180" s="7"/>
      <c r="H180" s="7"/>
      <c r="I180" s="7"/>
      <c r="J180" s="7"/>
      <c r="K180" s="7"/>
      <c r="L180" s="7"/>
      <c r="M180" s="7"/>
      <c r="N180" s="7"/>
      <c r="O180" s="7"/>
      <c r="P180" s="7"/>
      <c r="Q180" s="7"/>
      <c r="R180" s="7"/>
      <c r="S180" s="7"/>
      <c r="T180" s="7"/>
      <c r="U180" s="7"/>
      <c r="V180" s="7"/>
      <c r="W180" s="7"/>
      <c r="X180" s="7"/>
      <c r="Y180" s="9"/>
      <c r="Z180" s="7"/>
      <c r="AA180" s="7"/>
    </row>
    <row r="181" spans="1:27" s="8" customFormat="1">
      <c r="A181" s="7"/>
      <c r="B181" s="7"/>
      <c r="C181" s="7"/>
      <c r="D181" s="7"/>
      <c r="E181" s="7"/>
      <c r="F181" s="7"/>
      <c r="G181" s="7"/>
      <c r="H181" s="7"/>
      <c r="I181" s="7"/>
      <c r="J181" s="7"/>
      <c r="K181" s="7"/>
      <c r="L181" s="7"/>
      <c r="M181" s="7"/>
      <c r="N181" s="7"/>
      <c r="O181" s="7"/>
      <c r="P181" s="7"/>
      <c r="Q181" s="7"/>
      <c r="R181" s="7"/>
      <c r="S181" s="7"/>
      <c r="T181" s="7"/>
      <c r="U181" s="7"/>
      <c r="V181" s="7"/>
      <c r="W181" s="7"/>
      <c r="X181" s="7"/>
      <c r="Y181" s="9"/>
      <c r="Z181" s="7"/>
      <c r="AA181" s="7"/>
    </row>
    <row r="182" spans="1:27" s="8" customFormat="1">
      <c r="A182" s="7"/>
      <c r="B182" s="7"/>
      <c r="C182" s="7"/>
      <c r="D182" s="7"/>
      <c r="E182" s="7"/>
      <c r="F182" s="7"/>
      <c r="G182" s="7"/>
      <c r="H182" s="7"/>
      <c r="I182" s="7"/>
      <c r="J182" s="7"/>
      <c r="K182" s="7"/>
      <c r="L182" s="7"/>
      <c r="M182" s="7"/>
      <c r="N182" s="7"/>
      <c r="O182" s="7"/>
      <c r="P182" s="7"/>
      <c r="Q182" s="7"/>
      <c r="R182" s="7"/>
      <c r="S182" s="7"/>
      <c r="T182" s="7"/>
      <c r="U182" s="7"/>
      <c r="V182" s="7"/>
      <c r="W182" s="7"/>
      <c r="X182" s="7"/>
      <c r="Y182" s="9"/>
      <c r="Z182" s="7"/>
      <c r="AA182" s="7"/>
    </row>
    <row r="183" spans="1:27" s="8" customFormat="1">
      <c r="A183" s="7"/>
      <c r="B183" s="7"/>
      <c r="C183" s="7"/>
      <c r="D183" s="7"/>
      <c r="E183" s="7"/>
      <c r="F183" s="7"/>
      <c r="G183" s="7"/>
      <c r="H183" s="7"/>
      <c r="I183" s="7"/>
      <c r="J183" s="7"/>
      <c r="K183" s="7"/>
      <c r="L183" s="7"/>
      <c r="M183" s="7"/>
      <c r="N183" s="7"/>
      <c r="O183" s="7"/>
      <c r="P183" s="7"/>
      <c r="Q183" s="7"/>
      <c r="R183" s="7"/>
      <c r="S183" s="7"/>
      <c r="T183" s="7"/>
      <c r="U183" s="7"/>
      <c r="V183" s="7"/>
      <c r="W183" s="7"/>
      <c r="X183" s="7"/>
      <c r="Y183" s="9"/>
      <c r="Z183" s="7"/>
      <c r="AA183" s="7"/>
    </row>
    <row r="184" spans="1:27" s="8" customFormat="1">
      <c r="A184" s="7"/>
      <c r="B184" s="7"/>
      <c r="C184" s="7"/>
      <c r="D184" s="7"/>
      <c r="E184" s="7"/>
      <c r="F184" s="7"/>
      <c r="G184" s="7"/>
      <c r="H184" s="7"/>
      <c r="I184" s="7"/>
      <c r="J184" s="7"/>
      <c r="K184" s="7"/>
      <c r="L184" s="7"/>
      <c r="M184" s="7"/>
      <c r="N184" s="7"/>
      <c r="O184" s="7"/>
      <c r="P184" s="7"/>
      <c r="Q184" s="7"/>
      <c r="R184" s="7"/>
      <c r="S184" s="7"/>
      <c r="T184" s="7"/>
      <c r="U184" s="7"/>
      <c r="V184" s="7"/>
      <c r="W184" s="7"/>
      <c r="X184" s="7"/>
      <c r="Y184" s="9"/>
      <c r="Z184" s="7"/>
      <c r="AA184" s="7"/>
    </row>
    <row r="185" spans="1:27" s="8" customFormat="1">
      <c r="A185" s="7"/>
      <c r="B185" s="7"/>
      <c r="C185" s="7"/>
      <c r="D185" s="7"/>
      <c r="E185" s="7"/>
      <c r="F185" s="7"/>
      <c r="G185" s="7"/>
      <c r="H185" s="7"/>
      <c r="I185" s="7"/>
      <c r="J185" s="7"/>
      <c r="K185" s="7"/>
      <c r="L185" s="7"/>
      <c r="M185" s="7"/>
      <c r="N185" s="7"/>
      <c r="O185" s="7"/>
      <c r="P185" s="7"/>
      <c r="Q185" s="7"/>
      <c r="R185" s="7"/>
      <c r="S185" s="7"/>
      <c r="T185" s="7"/>
      <c r="U185" s="7"/>
      <c r="V185" s="7"/>
      <c r="W185" s="7"/>
      <c r="X185" s="7"/>
      <c r="Y185" s="9"/>
      <c r="Z185" s="7"/>
      <c r="AA185" s="7"/>
    </row>
    <row r="186" spans="1:27" s="8" customFormat="1">
      <c r="A186" s="7"/>
      <c r="B186" s="7"/>
      <c r="C186" s="7"/>
      <c r="D186" s="7"/>
      <c r="E186" s="7"/>
      <c r="F186" s="7"/>
      <c r="G186" s="7"/>
      <c r="H186" s="7"/>
      <c r="I186" s="7"/>
      <c r="J186" s="7"/>
      <c r="K186" s="7"/>
      <c r="L186" s="7"/>
      <c r="M186" s="7"/>
      <c r="N186" s="7"/>
      <c r="O186" s="7"/>
      <c r="P186" s="7"/>
      <c r="Q186" s="7"/>
      <c r="R186" s="7"/>
      <c r="S186" s="7"/>
      <c r="T186" s="7"/>
      <c r="U186" s="7"/>
      <c r="V186" s="7"/>
      <c r="W186" s="7"/>
      <c r="X186" s="7"/>
      <c r="Y186" s="9"/>
      <c r="Z186" s="7"/>
      <c r="AA186" s="7"/>
    </row>
    <row r="187" spans="1:27" s="8" customFormat="1">
      <c r="A187" s="7"/>
      <c r="B187" s="7"/>
      <c r="C187" s="7"/>
      <c r="D187" s="7"/>
      <c r="E187" s="7"/>
      <c r="F187" s="7"/>
      <c r="G187" s="7"/>
      <c r="H187" s="7"/>
      <c r="I187" s="7"/>
      <c r="J187" s="7"/>
      <c r="K187" s="7"/>
      <c r="L187" s="7"/>
      <c r="M187" s="7"/>
      <c r="N187" s="7"/>
      <c r="O187" s="7"/>
      <c r="P187" s="7"/>
      <c r="Q187" s="7"/>
      <c r="R187" s="7"/>
      <c r="S187" s="7"/>
      <c r="T187" s="7"/>
      <c r="U187" s="7"/>
      <c r="V187" s="7"/>
      <c r="W187" s="7"/>
      <c r="X187" s="7"/>
      <c r="Y187" s="9"/>
      <c r="Z187" s="7"/>
      <c r="AA187" s="7"/>
    </row>
    <row r="188" spans="1:27" s="8" customFormat="1">
      <c r="A188" s="7"/>
      <c r="B188" s="7"/>
      <c r="C188" s="7"/>
      <c r="D188" s="7"/>
      <c r="E188" s="7"/>
      <c r="F188" s="7"/>
      <c r="G188" s="7"/>
      <c r="H188" s="7"/>
      <c r="I188" s="7"/>
      <c r="J188" s="7"/>
      <c r="K188" s="7"/>
      <c r="L188" s="7"/>
      <c r="M188" s="7"/>
      <c r="N188" s="7"/>
      <c r="O188" s="7"/>
      <c r="P188" s="7"/>
      <c r="Q188" s="7"/>
      <c r="R188" s="7"/>
      <c r="S188" s="7"/>
      <c r="T188" s="7"/>
      <c r="U188" s="7"/>
      <c r="V188" s="7"/>
      <c r="W188" s="7"/>
      <c r="X188" s="7"/>
      <c r="Y188" s="9"/>
      <c r="Z188" s="7"/>
      <c r="AA188" s="7"/>
    </row>
    <row r="189" spans="1:27" s="8" customFormat="1">
      <c r="A189" s="7"/>
      <c r="B189" s="7"/>
      <c r="C189" s="7"/>
      <c r="D189" s="7"/>
      <c r="E189" s="7"/>
      <c r="F189" s="7"/>
      <c r="G189" s="7"/>
      <c r="H189" s="7"/>
      <c r="I189" s="7"/>
      <c r="J189" s="7"/>
      <c r="K189" s="7"/>
      <c r="L189" s="7"/>
      <c r="M189" s="7"/>
      <c r="N189" s="7"/>
      <c r="O189" s="7"/>
      <c r="P189" s="7"/>
      <c r="Q189" s="7"/>
      <c r="R189" s="7"/>
      <c r="S189" s="7"/>
      <c r="T189" s="7"/>
      <c r="U189" s="7"/>
      <c r="V189" s="7"/>
      <c r="W189" s="7"/>
      <c r="X189" s="7"/>
      <c r="Y189" s="9"/>
      <c r="Z189" s="7"/>
      <c r="AA189" s="7"/>
    </row>
    <row r="190" spans="1:27" s="8" customFormat="1">
      <c r="A190" s="7"/>
      <c r="B190" s="7"/>
      <c r="C190" s="7"/>
      <c r="D190" s="7"/>
      <c r="E190" s="7"/>
      <c r="F190" s="7"/>
      <c r="G190" s="7"/>
      <c r="H190" s="7"/>
      <c r="I190" s="7"/>
      <c r="J190" s="7"/>
      <c r="K190" s="7"/>
      <c r="L190" s="7"/>
      <c r="M190" s="7"/>
      <c r="N190" s="7"/>
      <c r="O190" s="7"/>
      <c r="P190" s="7"/>
      <c r="Q190" s="7"/>
      <c r="R190" s="7"/>
      <c r="S190" s="7"/>
      <c r="T190" s="7"/>
      <c r="U190" s="7"/>
      <c r="V190" s="7"/>
      <c r="W190" s="7"/>
      <c r="X190" s="7"/>
      <c r="Y190" s="9"/>
      <c r="Z190" s="7"/>
      <c r="AA190" s="7"/>
    </row>
    <row r="191" spans="1:27" s="8" customFormat="1">
      <c r="A191" s="7"/>
      <c r="B191" s="7"/>
      <c r="C191" s="7"/>
      <c r="D191" s="7"/>
      <c r="E191" s="7"/>
      <c r="F191" s="7"/>
      <c r="G191" s="7"/>
      <c r="H191" s="7"/>
      <c r="I191" s="7"/>
      <c r="J191" s="7"/>
      <c r="K191" s="7"/>
      <c r="L191" s="7"/>
      <c r="M191" s="7"/>
      <c r="N191" s="7"/>
      <c r="O191" s="7"/>
      <c r="P191" s="7"/>
      <c r="Q191" s="7"/>
      <c r="R191" s="7"/>
      <c r="S191" s="7"/>
      <c r="T191" s="7"/>
      <c r="U191" s="7"/>
      <c r="V191" s="7"/>
      <c r="W191" s="7"/>
      <c r="X191" s="7"/>
      <c r="Y191" s="9"/>
      <c r="Z191" s="7"/>
      <c r="AA191" s="7"/>
    </row>
    <row r="192" spans="1:27" s="8" customFormat="1">
      <c r="A192" s="7"/>
      <c r="B192" s="7"/>
      <c r="C192" s="7"/>
      <c r="D192" s="7"/>
      <c r="E192" s="7"/>
      <c r="F192" s="7"/>
      <c r="G192" s="7"/>
      <c r="H192" s="7"/>
      <c r="I192" s="7"/>
      <c r="J192" s="7"/>
      <c r="K192" s="7"/>
      <c r="L192" s="7"/>
      <c r="M192" s="7"/>
      <c r="N192" s="7"/>
      <c r="O192" s="7"/>
      <c r="P192" s="7"/>
      <c r="Q192" s="7"/>
      <c r="R192" s="7"/>
      <c r="S192" s="7"/>
      <c r="T192" s="7"/>
      <c r="U192" s="7"/>
      <c r="V192" s="7"/>
      <c r="W192" s="7"/>
      <c r="X192" s="7"/>
      <c r="Y192" s="9"/>
      <c r="Z192" s="7"/>
      <c r="AA192" s="7"/>
    </row>
    <row r="193" spans="1:27" s="8" customFormat="1">
      <c r="A193" s="7"/>
      <c r="B193" s="7"/>
      <c r="C193" s="7"/>
      <c r="D193" s="7"/>
      <c r="E193" s="7"/>
      <c r="F193" s="7"/>
      <c r="G193" s="7"/>
      <c r="H193" s="7"/>
      <c r="I193" s="7"/>
      <c r="J193" s="7"/>
      <c r="K193" s="7"/>
      <c r="L193" s="7"/>
      <c r="M193" s="7"/>
      <c r="N193" s="7"/>
      <c r="O193" s="7"/>
      <c r="P193" s="7"/>
      <c r="Q193" s="7"/>
      <c r="R193" s="7"/>
      <c r="S193" s="7"/>
      <c r="T193" s="7"/>
      <c r="U193" s="7"/>
      <c r="V193" s="7"/>
      <c r="W193" s="7"/>
      <c r="X193" s="7"/>
      <c r="Y193" s="9"/>
      <c r="Z193" s="7"/>
      <c r="AA193" s="7"/>
    </row>
    <row r="194" spans="1:27" s="8" customFormat="1">
      <c r="A194" s="7"/>
      <c r="B194" s="7"/>
      <c r="C194" s="7"/>
      <c r="D194" s="7"/>
      <c r="E194" s="7"/>
      <c r="F194" s="7"/>
      <c r="G194" s="7"/>
      <c r="H194" s="7"/>
      <c r="I194" s="7"/>
      <c r="J194" s="7"/>
      <c r="K194" s="7"/>
      <c r="L194" s="7"/>
      <c r="M194" s="7"/>
      <c r="N194" s="7"/>
      <c r="O194" s="7"/>
      <c r="P194" s="7"/>
      <c r="Q194" s="7"/>
      <c r="R194" s="7"/>
      <c r="S194" s="7"/>
      <c r="T194" s="7"/>
      <c r="U194" s="7"/>
      <c r="V194" s="7"/>
      <c r="W194" s="7"/>
      <c r="X194" s="7"/>
      <c r="Y194" s="9"/>
      <c r="Z194" s="7"/>
      <c r="AA194" s="7"/>
    </row>
    <row r="195" spans="1:27" s="8" customFormat="1">
      <c r="A195" s="7"/>
      <c r="B195" s="7"/>
      <c r="C195" s="7"/>
      <c r="D195" s="7"/>
      <c r="E195" s="7"/>
      <c r="F195" s="7"/>
      <c r="G195" s="7"/>
      <c r="H195" s="7"/>
      <c r="I195" s="7"/>
      <c r="J195" s="7"/>
      <c r="K195" s="7"/>
      <c r="L195" s="7"/>
      <c r="M195" s="7"/>
      <c r="N195" s="7"/>
      <c r="O195" s="7"/>
      <c r="P195" s="7"/>
      <c r="Q195" s="7"/>
      <c r="R195" s="7"/>
      <c r="S195" s="7"/>
      <c r="T195" s="7"/>
      <c r="U195" s="7"/>
      <c r="V195" s="7"/>
      <c r="W195" s="7"/>
      <c r="X195" s="7"/>
      <c r="Y195" s="9"/>
      <c r="Z195" s="7"/>
      <c r="AA195" s="7"/>
    </row>
    <row r="196" spans="1:27" s="8" customFormat="1">
      <c r="A196" s="7"/>
      <c r="B196" s="7"/>
      <c r="C196" s="7"/>
      <c r="D196" s="7"/>
      <c r="E196" s="7"/>
      <c r="F196" s="7"/>
      <c r="G196" s="7"/>
      <c r="H196" s="7"/>
      <c r="I196" s="7"/>
      <c r="J196" s="7"/>
      <c r="K196" s="7"/>
      <c r="L196" s="7"/>
      <c r="M196" s="7"/>
      <c r="N196" s="7"/>
      <c r="O196" s="7"/>
      <c r="P196" s="7"/>
      <c r="Q196" s="7"/>
      <c r="R196" s="7"/>
      <c r="S196" s="7"/>
      <c r="T196" s="7"/>
      <c r="U196" s="7"/>
      <c r="V196" s="7"/>
      <c r="W196" s="7"/>
      <c r="X196" s="7"/>
      <c r="Y196" s="9"/>
      <c r="Z196" s="7"/>
      <c r="AA196" s="7"/>
    </row>
    <row r="197" spans="1:27" s="8" customFormat="1">
      <c r="A197" s="7"/>
      <c r="B197" s="7"/>
      <c r="C197" s="7"/>
      <c r="D197" s="7"/>
      <c r="E197" s="7"/>
      <c r="F197" s="7"/>
      <c r="G197" s="7"/>
      <c r="H197" s="7"/>
      <c r="I197" s="7"/>
      <c r="J197" s="7"/>
      <c r="K197" s="7"/>
      <c r="L197" s="7"/>
      <c r="M197" s="7"/>
      <c r="N197" s="7"/>
      <c r="O197" s="7"/>
      <c r="P197" s="7"/>
      <c r="Q197" s="7"/>
      <c r="R197" s="7"/>
      <c r="S197" s="7"/>
      <c r="T197" s="7"/>
      <c r="U197" s="7"/>
      <c r="V197" s="7"/>
      <c r="W197" s="7"/>
      <c r="X197" s="7"/>
      <c r="Y197" s="9"/>
      <c r="Z197" s="7"/>
      <c r="AA197" s="7"/>
    </row>
    <row r="198" spans="1:27" s="8" customFormat="1">
      <c r="A198" s="7"/>
      <c r="B198" s="7"/>
      <c r="C198" s="7"/>
      <c r="D198" s="7"/>
      <c r="E198" s="7"/>
      <c r="F198" s="7"/>
      <c r="G198" s="7"/>
      <c r="H198" s="7"/>
      <c r="I198" s="7"/>
      <c r="J198" s="7"/>
      <c r="K198" s="7"/>
      <c r="L198" s="7"/>
      <c r="M198" s="7"/>
      <c r="N198" s="7"/>
      <c r="O198" s="7"/>
      <c r="P198" s="7"/>
      <c r="Q198" s="7"/>
      <c r="R198" s="7"/>
      <c r="S198" s="7"/>
      <c r="T198" s="7"/>
      <c r="U198" s="7"/>
      <c r="V198" s="7"/>
      <c r="W198" s="7"/>
      <c r="X198" s="7"/>
      <c r="Y198" s="9"/>
      <c r="Z198" s="7"/>
      <c r="AA198" s="7"/>
    </row>
    <row r="199" spans="1:27" s="8" customFormat="1">
      <c r="A199" s="7"/>
      <c r="B199" s="7"/>
      <c r="C199" s="7"/>
      <c r="D199" s="7"/>
      <c r="E199" s="7"/>
      <c r="F199" s="7"/>
      <c r="G199" s="7"/>
      <c r="H199" s="7"/>
      <c r="I199" s="7"/>
      <c r="J199" s="7"/>
      <c r="K199" s="7"/>
      <c r="L199" s="7"/>
      <c r="M199" s="7"/>
      <c r="N199" s="7"/>
      <c r="O199" s="7"/>
      <c r="P199" s="7"/>
      <c r="Q199" s="7"/>
      <c r="R199" s="7"/>
      <c r="S199" s="7"/>
      <c r="T199" s="7"/>
      <c r="U199" s="7"/>
      <c r="V199" s="7"/>
      <c r="W199" s="7"/>
      <c r="X199" s="7"/>
      <c r="Y199" s="9"/>
      <c r="Z199" s="7"/>
      <c r="AA199" s="7"/>
    </row>
    <row r="200" spans="1:27" s="8" customFormat="1">
      <c r="A200" s="7"/>
      <c r="B200" s="7"/>
      <c r="C200" s="7"/>
      <c r="D200" s="7"/>
      <c r="E200" s="7"/>
      <c r="F200" s="7"/>
      <c r="G200" s="7"/>
      <c r="H200" s="7"/>
      <c r="I200" s="7"/>
      <c r="J200" s="7"/>
      <c r="K200" s="7"/>
      <c r="L200" s="7"/>
      <c r="M200" s="7"/>
      <c r="N200" s="7"/>
      <c r="O200" s="7"/>
      <c r="P200" s="7"/>
      <c r="Q200" s="7"/>
      <c r="R200" s="7"/>
      <c r="S200" s="7"/>
      <c r="T200" s="7"/>
      <c r="U200" s="7"/>
      <c r="V200" s="7"/>
      <c r="W200" s="7"/>
      <c r="X200" s="7"/>
      <c r="Y200" s="9"/>
      <c r="Z200" s="7"/>
      <c r="AA200" s="7"/>
    </row>
    <row r="201" spans="1:27" s="8" customFormat="1">
      <c r="A201" s="7"/>
      <c r="B201" s="7"/>
      <c r="C201" s="7"/>
      <c r="D201" s="7"/>
      <c r="E201" s="7"/>
      <c r="F201" s="7"/>
      <c r="G201" s="7"/>
      <c r="H201" s="7"/>
      <c r="I201" s="7"/>
      <c r="J201" s="7"/>
      <c r="K201" s="7"/>
      <c r="L201" s="7"/>
      <c r="M201" s="7"/>
      <c r="N201" s="7"/>
      <c r="O201" s="7"/>
      <c r="P201" s="7"/>
      <c r="Q201" s="7"/>
      <c r="R201" s="7"/>
      <c r="S201" s="7"/>
      <c r="T201" s="7"/>
      <c r="U201" s="7"/>
      <c r="V201" s="7"/>
      <c r="W201" s="7"/>
      <c r="X201" s="7"/>
      <c r="Y201" s="9"/>
      <c r="Z201" s="7"/>
      <c r="AA201" s="7"/>
    </row>
    <row r="202" spans="1:27" s="8" customFormat="1">
      <c r="A202" s="7"/>
      <c r="B202" s="7"/>
      <c r="C202" s="7"/>
      <c r="D202" s="7"/>
      <c r="E202" s="7"/>
      <c r="F202" s="7"/>
      <c r="G202" s="7"/>
      <c r="H202" s="7"/>
      <c r="I202" s="7"/>
      <c r="J202" s="7"/>
      <c r="K202" s="7"/>
      <c r="L202" s="7"/>
      <c r="M202" s="7"/>
      <c r="N202" s="7"/>
      <c r="O202" s="7"/>
      <c r="P202" s="7"/>
      <c r="Q202" s="7"/>
      <c r="R202" s="7"/>
      <c r="S202" s="7"/>
      <c r="T202" s="7"/>
      <c r="U202" s="7"/>
      <c r="V202" s="7"/>
      <c r="W202" s="7"/>
      <c r="X202" s="7"/>
      <c r="Y202" s="9"/>
      <c r="Z202" s="7"/>
      <c r="AA202" s="7"/>
    </row>
    <row r="203" spans="1:27" s="8" customFormat="1">
      <c r="A203" s="7"/>
      <c r="B203" s="7"/>
      <c r="C203" s="7"/>
      <c r="D203" s="7"/>
      <c r="E203" s="7"/>
      <c r="F203" s="7"/>
      <c r="G203" s="7"/>
      <c r="H203" s="7"/>
      <c r="I203" s="7"/>
      <c r="J203" s="7"/>
      <c r="K203" s="7"/>
      <c r="L203" s="7"/>
      <c r="M203" s="7"/>
      <c r="N203" s="7"/>
      <c r="O203" s="7"/>
      <c r="P203" s="7"/>
      <c r="Q203" s="7"/>
      <c r="R203" s="7"/>
      <c r="S203" s="7"/>
      <c r="T203" s="7"/>
      <c r="U203" s="7"/>
      <c r="V203" s="7"/>
      <c r="W203" s="7"/>
      <c r="X203" s="7"/>
      <c r="Y203" s="9"/>
      <c r="Z203" s="7"/>
      <c r="AA203" s="7"/>
    </row>
    <row r="204" spans="1:27" s="8" customFormat="1">
      <c r="A204" s="7"/>
      <c r="B204" s="7"/>
      <c r="C204" s="7"/>
      <c r="D204" s="7"/>
      <c r="E204" s="7"/>
      <c r="F204" s="7"/>
      <c r="G204" s="7"/>
      <c r="H204" s="7"/>
      <c r="I204" s="7"/>
      <c r="J204" s="7"/>
      <c r="K204" s="7"/>
      <c r="L204" s="7"/>
      <c r="M204" s="7"/>
      <c r="N204" s="7"/>
      <c r="O204" s="7"/>
      <c r="P204" s="7"/>
      <c r="Q204" s="7"/>
      <c r="R204" s="7"/>
      <c r="S204" s="7"/>
      <c r="T204" s="7"/>
      <c r="U204" s="7"/>
      <c r="V204" s="7"/>
      <c r="W204" s="7"/>
      <c r="X204" s="7"/>
      <c r="Y204" s="9"/>
      <c r="Z204" s="7"/>
      <c r="AA204" s="7"/>
    </row>
    <row r="205" spans="1:27" s="8" customFormat="1">
      <c r="A205" s="7"/>
      <c r="B205" s="7"/>
      <c r="C205" s="7"/>
      <c r="D205" s="7"/>
      <c r="E205" s="7"/>
      <c r="F205" s="7"/>
      <c r="G205" s="7"/>
      <c r="H205" s="7"/>
      <c r="I205" s="7"/>
      <c r="J205" s="7"/>
      <c r="K205" s="7"/>
      <c r="L205" s="7"/>
      <c r="M205" s="7"/>
      <c r="N205" s="7"/>
      <c r="O205" s="7"/>
      <c r="P205" s="7"/>
      <c r="Q205" s="7"/>
      <c r="R205" s="7"/>
      <c r="S205" s="7"/>
      <c r="T205" s="7"/>
      <c r="U205" s="7"/>
      <c r="V205" s="7"/>
      <c r="W205" s="7"/>
      <c r="X205" s="7"/>
      <c r="Y205" s="9"/>
      <c r="Z205" s="7"/>
      <c r="AA205" s="7"/>
    </row>
    <row r="206" spans="1:27" s="8" customFormat="1">
      <c r="A206" s="7"/>
      <c r="B206" s="7"/>
      <c r="C206" s="7"/>
      <c r="D206" s="7"/>
      <c r="E206" s="7"/>
      <c r="F206" s="7"/>
      <c r="G206" s="7"/>
      <c r="H206" s="7"/>
      <c r="I206" s="7"/>
      <c r="J206" s="7"/>
      <c r="K206" s="7"/>
      <c r="L206" s="7"/>
      <c r="M206" s="7"/>
      <c r="N206" s="7"/>
      <c r="O206" s="7"/>
      <c r="P206" s="7"/>
      <c r="Q206" s="7"/>
      <c r="R206" s="7"/>
      <c r="S206" s="7"/>
      <c r="T206" s="7"/>
      <c r="U206" s="7"/>
      <c r="V206" s="7"/>
      <c r="W206" s="7"/>
      <c r="X206" s="7"/>
      <c r="Y206" s="9"/>
      <c r="Z206" s="7"/>
      <c r="AA206" s="7"/>
    </row>
    <row r="207" spans="1:27" s="8" customFormat="1">
      <c r="A207" s="7"/>
      <c r="B207" s="7"/>
      <c r="C207" s="7"/>
      <c r="D207" s="7"/>
      <c r="E207" s="7"/>
      <c r="F207" s="7"/>
      <c r="G207" s="7"/>
      <c r="H207" s="7"/>
      <c r="I207" s="7"/>
      <c r="J207" s="7"/>
      <c r="K207" s="7"/>
      <c r="L207" s="7"/>
      <c r="M207" s="7"/>
      <c r="N207" s="7"/>
      <c r="O207" s="7"/>
      <c r="P207" s="7"/>
      <c r="Q207" s="7"/>
      <c r="R207" s="7"/>
      <c r="S207" s="7"/>
      <c r="T207" s="7"/>
      <c r="U207" s="7"/>
      <c r="V207" s="7"/>
      <c r="W207" s="7"/>
      <c r="X207" s="7"/>
      <c r="Y207" s="9"/>
      <c r="Z207" s="7"/>
      <c r="AA207" s="7"/>
    </row>
    <row r="208" spans="1:27" s="8" customFormat="1">
      <c r="A208" s="7"/>
      <c r="B208" s="7"/>
      <c r="C208" s="7"/>
      <c r="D208" s="7"/>
      <c r="E208" s="7"/>
      <c r="F208" s="7"/>
      <c r="G208" s="7"/>
      <c r="H208" s="7"/>
      <c r="I208" s="7"/>
      <c r="J208" s="7"/>
      <c r="K208" s="7"/>
      <c r="L208" s="7"/>
      <c r="M208" s="7"/>
      <c r="N208" s="7"/>
      <c r="O208" s="7"/>
      <c r="P208" s="7"/>
      <c r="Q208" s="7"/>
      <c r="R208" s="7"/>
      <c r="S208" s="7"/>
      <c r="T208" s="7"/>
      <c r="U208" s="7"/>
      <c r="V208" s="7"/>
      <c r="W208" s="7"/>
      <c r="X208" s="7"/>
      <c r="Y208" s="9"/>
      <c r="Z208" s="7"/>
      <c r="AA208" s="7"/>
    </row>
    <row r="209" spans="1:27" s="8" customFormat="1">
      <c r="A209" s="7"/>
      <c r="B209" s="7"/>
      <c r="C209" s="7"/>
      <c r="D209" s="7"/>
      <c r="E209" s="7"/>
      <c r="F209" s="7"/>
      <c r="G209" s="7"/>
      <c r="H209" s="7"/>
      <c r="I209" s="7"/>
      <c r="J209" s="7"/>
      <c r="K209" s="7"/>
      <c r="L209" s="7"/>
      <c r="M209" s="7"/>
      <c r="N209" s="7"/>
      <c r="O209" s="7"/>
      <c r="P209" s="7"/>
      <c r="Q209" s="7"/>
      <c r="R209" s="7"/>
      <c r="S209" s="7"/>
      <c r="T209" s="7"/>
      <c r="U209" s="7"/>
      <c r="V209" s="7"/>
      <c r="W209" s="7"/>
      <c r="X209" s="7"/>
      <c r="Y209" s="9"/>
      <c r="Z209" s="7"/>
      <c r="AA209" s="7"/>
    </row>
    <row r="210" spans="1:27" s="8" customFormat="1">
      <c r="A210" s="7"/>
      <c r="B210" s="7"/>
      <c r="C210" s="7"/>
      <c r="D210" s="7"/>
      <c r="E210" s="7"/>
      <c r="F210" s="7"/>
      <c r="G210" s="7"/>
      <c r="H210" s="7"/>
      <c r="I210" s="7"/>
      <c r="J210" s="7"/>
      <c r="K210" s="7"/>
      <c r="L210" s="7"/>
      <c r="M210" s="7"/>
      <c r="N210" s="7"/>
      <c r="O210" s="7"/>
      <c r="P210" s="7"/>
      <c r="Q210" s="7"/>
      <c r="R210" s="7"/>
      <c r="S210" s="7"/>
      <c r="T210" s="7"/>
      <c r="U210" s="7"/>
      <c r="V210" s="7"/>
      <c r="W210" s="7"/>
      <c r="X210" s="7"/>
      <c r="Y210" s="9"/>
      <c r="Z210" s="7"/>
      <c r="AA210" s="7"/>
    </row>
    <row r="211" spans="1:27" s="8" customFormat="1">
      <c r="A211" s="7"/>
      <c r="B211" s="7"/>
      <c r="C211" s="7"/>
      <c r="D211" s="7"/>
      <c r="E211" s="7"/>
      <c r="F211" s="7"/>
      <c r="G211" s="7"/>
      <c r="H211" s="7"/>
      <c r="I211" s="7"/>
      <c r="J211" s="7"/>
      <c r="K211" s="7"/>
      <c r="L211" s="7"/>
      <c r="M211" s="7"/>
      <c r="N211" s="7"/>
      <c r="O211" s="7"/>
      <c r="P211" s="7"/>
      <c r="Q211" s="7"/>
      <c r="R211" s="7"/>
      <c r="S211" s="7"/>
      <c r="T211" s="7"/>
      <c r="U211" s="7"/>
      <c r="V211" s="7"/>
      <c r="W211" s="7"/>
      <c r="X211" s="7"/>
      <c r="Y211" s="9"/>
      <c r="Z211" s="7"/>
      <c r="AA211" s="7"/>
    </row>
    <row r="212" spans="1:27" s="8" customFormat="1">
      <c r="A212" s="7"/>
      <c r="B212" s="7"/>
      <c r="C212" s="7"/>
      <c r="D212" s="7"/>
      <c r="E212" s="7"/>
      <c r="F212" s="7"/>
      <c r="G212" s="7"/>
      <c r="H212" s="7"/>
      <c r="I212" s="7"/>
      <c r="J212" s="7"/>
      <c r="K212" s="7"/>
      <c r="L212" s="7"/>
      <c r="M212" s="7"/>
      <c r="N212" s="7"/>
      <c r="O212" s="7"/>
      <c r="P212" s="7"/>
      <c r="Q212" s="7"/>
      <c r="R212" s="7"/>
      <c r="S212" s="7"/>
      <c r="T212" s="7"/>
      <c r="U212" s="7"/>
      <c r="V212" s="7"/>
      <c r="W212" s="7"/>
      <c r="X212" s="7"/>
      <c r="Y212" s="9"/>
      <c r="Z212" s="7"/>
      <c r="AA212" s="7"/>
    </row>
    <row r="213" spans="1:27" s="8" customFormat="1">
      <c r="A213" s="7"/>
      <c r="B213" s="7"/>
      <c r="C213" s="7"/>
      <c r="D213" s="7"/>
      <c r="E213" s="7"/>
      <c r="F213" s="7"/>
      <c r="G213" s="7"/>
      <c r="H213" s="7"/>
      <c r="I213" s="7"/>
      <c r="J213" s="7"/>
      <c r="K213" s="7"/>
      <c r="L213" s="7"/>
      <c r="M213" s="7"/>
      <c r="N213" s="7"/>
      <c r="O213" s="7"/>
      <c r="P213" s="7"/>
      <c r="Q213" s="7"/>
      <c r="R213" s="7"/>
      <c r="S213" s="7"/>
      <c r="T213" s="7"/>
      <c r="U213" s="7"/>
      <c r="V213" s="7"/>
      <c r="W213" s="7"/>
      <c r="X213" s="7"/>
      <c r="Y213" s="9"/>
      <c r="Z213" s="7"/>
      <c r="AA213" s="7"/>
    </row>
    <row r="214" spans="1:27" s="8" customFormat="1">
      <c r="A214" s="7"/>
      <c r="B214" s="7"/>
      <c r="C214" s="7"/>
      <c r="D214" s="7"/>
      <c r="E214" s="7"/>
      <c r="F214" s="7"/>
      <c r="G214" s="7"/>
      <c r="H214" s="7"/>
      <c r="I214" s="7"/>
      <c r="J214" s="7"/>
      <c r="K214" s="7"/>
      <c r="L214" s="7"/>
      <c r="M214" s="7"/>
      <c r="N214" s="7"/>
      <c r="O214" s="7"/>
      <c r="P214" s="7"/>
      <c r="Q214" s="7"/>
      <c r="R214" s="7"/>
      <c r="S214" s="7"/>
      <c r="T214" s="7"/>
      <c r="U214" s="7"/>
      <c r="V214" s="7"/>
      <c r="W214" s="7"/>
      <c r="X214" s="7"/>
      <c r="Y214" s="9"/>
      <c r="Z214" s="7"/>
      <c r="AA214" s="7"/>
    </row>
    <row r="215" spans="1:27" s="8" customFormat="1">
      <c r="A215" s="7"/>
      <c r="B215" s="7"/>
      <c r="C215" s="7"/>
      <c r="D215" s="7"/>
      <c r="E215" s="7"/>
      <c r="F215" s="7"/>
      <c r="G215" s="7"/>
      <c r="H215" s="7"/>
      <c r="I215" s="7"/>
      <c r="J215" s="7"/>
      <c r="K215" s="7"/>
      <c r="L215" s="7"/>
      <c r="M215" s="7"/>
      <c r="N215" s="7"/>
      <c r="O215" s="7"/>
      <c r="P215" s="7"/>
      <c r="Q215" s="7"/>
      <c r="R215" s="7"/>
      <c r="S215" s="7"/>
      <c r="T215" s="7"/>
      <c r="U215" s="7"/>
      <c r="V215" s="7"/>
      <c r="W215" s="7"/>
      <c r="X215" s="7"/>
      <c r="Y215" s="9"/>
      <c r="Z215" s="7"/>
      <c r="AA215" s="7"/>
    </row>
  </sheetData>
  <mergeCells count="1">
    <mergeCell ref="A1:W1"/>
  </mergeCells>
  <conditionalFormatting sqref="A3:XFD3">
    <cfRule type="containsText" dxfId="108" priority="1" operator="containsText" text="No">
      <formula>NOT(ISERROR(SEARCH("No",A3)))</formula>
    </cfRule>
  </conditionalFormatting>
  <conditionalFormatting sqref="J3">
    <cfRule type="cellIs" dxfId="107" priority="3" operator="lessThan">
      <formula>21</formula>
    </cfRule>
  </conditionalFormatting>
  <conditionalFormatting sqref="L3:M3">
    <cfRule type="cellIs" dxfId="106" priority="2" operator="lessThan">
      <formula>21</formula>
    </cfRule>
  </conditionalFormatting>
  <pageMargins left="0.7" right="0.7" top="0.75" bottom="0.75"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D218"/>
  <sheetViews>
    <sheetView zoomScale="115" zoomScaleNormal="11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22.5703125" style="41" bestFit="1" customWidth="1"/>
    <col min="6" max="6" width="17.85546875" style="41" hidden="1" customWidth="1"/>
    <col min="7" max="8" width="0" style="41" hidden="1" customWidth="1"/>
    <col min="9" max="56" width="9.140625" style="41"/>
    <col min="57" max="16384" width="9.140625" style="2"/>
  </cols>
  <sheetData>
    <row r="1" spans="1:7" ht="81.75" customHeight="1">
      <c r="A1" s="236" t="s">
        <v>168</v>
      </c>
      <c r="B1" s="237"/>
      <c r="C1" s="237"/>
      <c r="D1" s="106"/>
      <c r="E1" s="6"/>
      <c r="F1" s="7"/>
    </row>
    <row r="2" spans="1:7">
      <c r="A2" s="26" t="s">
        <v>65</v>
      </c>
      <c r="B2" s="27" t="s">
        <v>66</v>
      </c>
      <c r="C2" s="27" t="s">
        <v>67</v>
      </c>
      <c r="D2" s="28"/>
      <c r="E2" s="20" t="s">
        <v>68</v>
      </c>
      <c r="F2" s="20" t="s">
        <v>69</v>
      </c>
    </row>
    <row r="3" spans="1:7">
      <c r="A3" s="60"/>
      <c r="B3" s="65"/>
      <c r="C3" s="46"/>
      <c r="D3" s="47"/>
    </row>
    <row r="4" spans="1:7">
      <c r="A4" s="36">
        <v>8.1</v>
      </c>
      <c r="B4" s="56" t="s">
        <v>169</v>
      </c>
      <c r="C4" s="171">
        <v>2</v>
      </c>
      <c r="D4" s="79" t="str">
        <f>IF(C4&gt;1.5,"X","√")</f>
        <v>X</v>
      </c>
      <c r="E4" s="23" t="s">
        <v>85</v>
      </c>
      <c r="F4" s="22" t="s">
        <v>90</v>
      </c>
      <c r="G4" s="41">
        <f>C4</f>
        <v>2</v>
      </c>
    </row>
    <row r="5" spans="1:7" ht="4.5" customHeight="1">
      <c r="A5" s="36"/>
      <c r="B5" s="66"/>
      <c r="C5" s="171"/>
      <c r="D5" s="47"/>
    </row>
    <row r="6" spans="1:7" ht="27">
      <c r="A6" s="36">
        <v>8.1999999999999993</v>
      </c>
      <c r="B6" s="57" t="s">
        <v>170</v>
      </c>
      <c r="C6" s="215">
        <v>2</v>
      </c>
      <c r="D6" s="79" t="str">
        <f>IF(C6&gt;1.5,"X","√")</f>
        <v>X</v>
      </c>
      <c r="E6" s="23" t="s">
        <v>85</v>
      </c>
      <c r="F6" s="22" t="s">
        <v>119</v>
      </c>
    </row>
    <row r="7" spans="1:7" ht="4.5" customHeight="1" thickBot="1">
      <c r="A7" s="36"/>
      <c r="B7" s="66"/>
      <c r="C7" s="171"/>
      <c r="D7" s="47"/>
    </row>
    <row r="8" spans="1:7" ht="14.25" thickBot="1">
      <c r="A8" s="36">
        <v>8.3000000000000007</v>
      </c>
      <c r="B8" s="37" t="s">
        <v>171</v>
      </c>
      <c r="C8" s="153"/>
      <c r="D8" s="79" t="str">
        <f>IF(C8=0,"X","√")</f>
        <v>X</v>
      </c>
      <c r="E8" s="23" t="s">
        <v>172</v>
      </c>
      <c r="F8" s="22" t="s">
        <v>90</v>
      </c>
      <c r="G8" s="79" t="str">
        <f>IF(C8=0,"X","1")</f>
        <v>X</v>
      </c>
    </row>
    <row r="9" spans="1:7" ht="4.5" customHeight="1">
      <c r="A9" s="36"/>
      <c r="B9" s="67"/>
      <c r="C9" s="46"/>
      <c r="D9" s="47"/>
    </row>
    <row r="10" spans="1:7" ht="4.5" customHeight="1">
      <c r="A10" s="32"/>
      <c r="B10" s="67"/>
      <c r="C10" s="68"/>
      <c r="D10" s="44"/>
    </row>
    <row r="11" spans="1:7" s="41" customFormat="1">
      <c r="A11" s="32"/>
      <c r="B11" s="69"/>
      <c r="C11" s="68"/>
      <c r="D11" s="44"/>
      <c r="E11" s="23"/>
      <c r="F11" s="22"/>
    </row>
    <row r="12" spans="1:7" s="41" customFormat="1">
      <c r="A12" s="70"/>
      <c r="B12" s="67"/>
      <c r="C12" s="68"/>
      <c r="D12" s="44"/>
    </row>
    <row r="13" spans="1:7" s="41" customFormat="1">
      <c r="A13" s="70"/>
      <c r="B13" s="66"/>
      <c r="C13" s="68"/>
      <c r="D13" s="44"/>
    </row>
    <row r="14" spans="1:7" s="41" customFormat="1" ht="14.25" thickBot="1">
      <c r="A14" s="62"/>
      <c r="B14" s="51"/>
      <c r="C14" s="51"/>
      <c r="D14" s="52"/>
    </row>
    <row r="15" spans="1:7" s="41" customFormat="1"/>
    <row r="16" spans="1:7" s="41" customFormat="1" ht="15.75">
      <c r="B16" s="152"/>
      <c r="C16" s="151"/>
    </row>
    <row r="17" spans="2:2" s="41" customFormat="1"/>
    <row r="18" spans="2:2" s="41" customFormat="1"/>
    <row r="19" spans="2:2" s="41" customFormat="1"/>
    <row r="20" spans="2:2" s="41" customFormat="1"/>
    <row r="21" spans="2:2" s="41" customFormat="1" ht="14.25" hidden="1" thickBot="1"/>
    <row r="22" spans="2:2" s="41" customFormat="1" hidden="1">
      <c r="B22" s="53" t="s">
        <v>36</v>
      </c>
    </row>
    <row r="23" spans="2:2" s="41" customFormat="1" ht="14.25" hidden="1" thickBot="1">
      <c r="B23" s="54" t="s">
        <v>37</v>
      </c>
    </row>
    <row r="24" spans="2:2" s="41" customFormat="1" hidden="1"/>
    <row r="25" spans="2:2" s="41" customFormat="1" hidden="1"/>
    <row r="26" spans="2:2" s="41" customFormat="1" hidden="1"/>
    <row r="27" spans="2:2" s="41" customFormat="1" ht="14.25" hidden="1" thickBot="1"/>
    <row r="28" spans="2:2" s="41" customFormat="1" ht="14.25" hidden="1" thickBot="1">
      <c r="B28" s="71" t="str">
        <f>IF('A Company Info'!C32&lt;5,"Statement","Policy")</f>
        <v>Statement</v>
      </c>
    </row>
    <row r="29" spans="2:2" s="41" customFormat="1" hidden="1"/>
    <row r="30" spans="2:2" s="41" customFormat="1" hidden="1"/>
    <row r="31" spans="2:2" s="41" customFormat="1"/>
    <row r="32" spans="2:2" s="41" customFormat="1"/>
    <row r="33" s="41" customFormat="1"/>
    <row r="34" s="41" customFormat="1"/>
    <row r="35" s="41" customFormat="1"/>
    <row r="36" s="41" customFormat="1"/>
    <row r="37" s="41" customFormat="1"/>
    <row r="38" s="41" customFormat="1"/>
    <row r="39" s="41" customFormat="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sheetData>
  <sheetProtection algorithmName="SHA-512" hashValue="gXCnmsRdrIHeuWF+BFKjpW0cqBJgtV/d/wE8UStpsQ1tSX9+/ozUuvneLGVQIEwUkWrmiRiS4hRmeExvA/Omyw==" saltValue="BHA/aGNx8jNcgsW1QA5IAQ==" spinCount="100000" sheet="1" objects="1" scenarios="1"/>
  <mergeCells count="1">
    <mergeCell ref="A1:C1"/>
  </mergeCells>
  <conditionalFormatting sqref="D4">
    <cfRule type="containsText" dxfId="16" priority="5" operator="containsText" text="√">
      <formula>NOT(ISERROR(SEARCH("√",D4)))</formula>
    </cfRule>
    <cfRule type="containsText" dxfId="15" priority="6" operator="containsText" text="X">
      <formula>NOT(ISERROR(SEARCH("X",D4)))</formula>
    </cfRule>
  </conditionalFormatting>
  <conditionalFormatting sqref="D6">
    <cfRule type="containsText" dxfId="14" priority="3" operator="containsText" text="√">
      <formula>NOT(ISERROR(SEARCH("√",D6)))</formula>
    </cfRule>
    <cfRule type="containsText" dxfId="13" priority="4" operator="containsText" text="X">
      <formula>NOT(ISERROR(SEARCH("X",D6)))</formula>
    </cfRule>
  </conditionalFormatting>
  <conditionalFormatting sqref="D8">
    <cfRule type="containsText" dxfId="12" priority="1" operator="containsText" text="√">
      <formula>NOT(ISERROR(SEARCH("√",D8)))</formula>
    </cfRule>
    <cfRule type="containsText" dxfId="11" priority="2" operator="containsText" text="X">
      <formula>NOT(ISERROR(SEARCH("X",D8)))</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from>
                    <xdr:col>2</xdr:col>
                    <xdr:colOff>0</xdr:colOff>
                    <xdr:row>3</xdr:row>
                    <xdr:rowOff>9525</xdr:rowOff>
                  </from>
                  <to>
                    <xdr:col>3</xdr:col>
                    <xdr:colOff>0</xdr:colOff>
                    <xdr:row>4</xdr:row>
                    <xdr:rowOff>38100</xdr:rowOff>
                  </to>
                </anchor>
              </controlPr>
            </control>
          </mc:Choice>
        </mc:AlternateContent>
        <mc:AlternateContent xmlns:mc="http://schemas.openxmlformats.org/markup-compatibility/2006">
          <mc:Choice Requires="x14">
            <control shapeId="15362"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AJ260"/>
  <sheetViews>
    <sheetView zoomScaleNormal="100" workbookViewId="0">
      <selection activeCell="B2" sqref="B2"/>
    </sheetView>
  </sheetViews>
  <sheetFormatPr defaultColWidth="9.140625" defaultRowHeight="15"/>
  <cols>
    <col min="1" max="1" width="5.7109375" style="3" customWidth="1"/>
    <col min="2" max="2" width="40.140625" style="3" customWidth="1"/>
    <col min="3" max="3" width="11.7109375" style="3" bestFit="1" customWidth="1"/>
    <col min="4" max="4" width="69.7109375" style="3" bestFit="1" customWidth="1"/>
    <col min="5" max="5" width="2.5703125" style="3" customWidth="1"/>
    <col min="6" max="6" width="24" style="9" customWidth="1"/>
    <col min="7" max="7" width="11.5703125" style="7" hidden="1" customWidth="1"/>
    <col min="8" max="8" width="18" style="7" hidden="1" customWidth="1"/>
    <col min="9" max="9" width="10" style="8" hidden="1" customWidth="1"/>
    <col min="10" max="11" width="9.140625" style="8" hidden="1" customWidth="1"/>
    <col min="12" max="13" width="9.140625" style="8" customWidth="1"/>
    <col min="14" max="36" width="9.140625" style="8"/>
    <col min="37" max="16384" width="9.140625" style="4"/>
  </cols>
  <sheetData>
    <row r="1" spans="1:12" ht="81" customHeight="1">
      <c r="A1" s="236" t="s">
        <v>173</v>
      </c>
      <c r="B1" s="237"/>
      <c r="C1" s="237"/>
      <c r="D1" s="237"/>
      <c r="E1" s="106"/>
      <c r="F1" s="6"/>
      <c r="L1" s="9"/>
    </row>
    <row r="2" spans="1:12" s="8" customFormat="1">
      <c r="A2" s="29"/>
      <c r="B2" s="109" t="s">
        <v>174</v>
      </c>
      <c r="C2" s="109"/>
      <c r="D2" s="109">
        <f>'A Company Info'!$C$3</f>
        <v>0</v>
      </c>
      <c r="E2" s="110"/>
      <c r="F2" s="21"/>
      <c r="G2" s="22"/>
    </row>
    <row r="3" spans="1:12" s="8" customFormat="1">
      <c r="A3" s="29"/>
      <c r="B3" s="111" t="s">
        <v>175</v>
      </c>
      <c r="C3" s="111"/>
      <c r="D3" s="111">
        <f>'A Company Info'!$C$10</f>
        <v>0</v>
      </c>
      <c r="E3" s="110"/>
      <c r="F3" s="22"/>
      <c r="G3" s="23"/>
    </row>
    <row r="4" spans="1:12" s="8" customFormat="1">
      <c r="A4" s="29"/>
      <c r="B4" s="111" t="s">
        <v>176</v>
      </c>
      <c r="C4" s="111"/>
      <c r="D4" s="112">
        <f>'A Company Info'!$C$12</f>
        <v>0</v>
      </c>
      <c r="E4" s="110"/>
      <c r="F4" s="22"/>
      <c r="G4" s="22"/>
    </row>
    <row r="5" spans="1:12" s="8" customFormat="1">
      <c r="A5" s="29"/>
      <c r="B5" s="111" t="s">
        <v>177</v>
      </c>
      <c r="C5" s="111"/>
      <c r="D5" s="111">
        <f>'A Company Info'!$C$14</f>
        <v>0</v>
      </c>
      <c r="E5" s="110"/>
      <c r="F5" s="22"/>
      <c r="G5" s="22"/>
    </row>
    <row r="6" spans="1:12" s="8" customFormat="1">
      <c r="A6" s="29"/>
      <c r="B6" s="111" t="s">
        <v>178</v>
      </c>
      <c r="C6" s="111"/>
      <c r="D6" s="111">
        <f>'A Company Info'!$C$32</f>
        <v>0</v>
      </c>
      <c r="E6" s="110"/>
      <c r="F6" s="22"/>
      <c r="G6" s="22"/>
    </row>
    <row r="7" spans="1:12" s="8" customFormat="1">
      <c r="A7" s="29"/>
      <c r="B7" s="30"/>
      <c r="C7" s="30"/>
      <c r="D7" s="30"/>
      <c r="E7" s="110"/>
      <c r="F7" s="22"/>
      <c r="G7" s="22"/>
    </row>
    <row r="8" spans="1:12" s="8" customFormat="1">
      <c r="A8" s="29"/>
      <c r="B8" s="113" t="s">
        <v>179</v>
      </c>
      <c r="C8" s="111"/>
      <c r="D8" s="30"/>
      <c r="E8" s="110"/>
      <c r="F8" s="22"/>
      <c r="G8" s="22"/>
    </row>
    <row r="9" spans="1:12" s="8" customFormat="1">
      <c r="A9" s="29"/>
      <c r="B9" s="27" t="s">
        <v>180</v>
      </c>
      <c r="C9" s="111"/>
      <c r="D9" s="114" t="s">
        <v>181</v>
      </c>
      <c r="E9" s="110"/>
      <c r="F9" s="22"/>
      <c r="G9" s="22"/>
    </row>
    <row r="10" spans="1:12" s="8" customFormat="1">
      <c r="A10" s="29"/>
      <c r="B10" s="30" t="str">
        <f>'A Company Info'!A1</f>
        <v>SECTION A - Company Information</v>
      </c>
      <c r="C10" s="30"/>
      <c r="D10" s="115" t="str">
        <f>IF(G10&gt;0,(CONCATENATE("You have failed to fully answer "&amp;G10&amp;" out of the 13 questions in this section")),"Complete")</f>
        <v>You have failed to fully answer 12 out of the 13 questions in this section</v>
      </c>
      <c r="E10" s="116"/>
      <c r="F10" s="22"/>
      <c r="G10" s="87">
        <f>COUNTIF('A Company Info'!D:D,"X")</f>
        <v>12</v>
      </c>
      <c r="H10" s="87">
        <f>COUNTIF('A Company Info'!D:D,"!")</f>
        <v>0</v>
      </c>
      <c r="I10" s="90"/>
      <c r="J10" s="89"/>
    </row>
    <row r="11" spans="1:12" s="8" customFormat="1">
      <c r="A11" s="29"/>
      <c r="B11" s="31" t="str">
        <f>'B Financial'!A1</f>
        <v>SECTION B - Financial Information</v>
      </c>
      <c r="C11" s="31"/>
      <c r="D11" s="115" t="str">
        <f>IF(G11&gt;0,(CONCATENATE("You have failed to fully answer "&amp;G11&amp;" out of the 8 questions in this section")),"Complete")</f>
        <v>You have failed to fully answer 4 out of the 8 questions in this section</v>
      </c>
      <c r="E11" s="116"/>
      <c r="F11" s="21"/>
      <c r="G11" s="87">
        <f>COUNTIF('B Financial'!D:D,"X")</f>
        <v>4</v>
      </c>
      <c r="H11" s="87">
        <f>COUNTIF('B Financial'!D:D,"!")</f>
        <v>0</v>
      </c>
      <c r="I11" s="90"/>
      <c r="J11" s="89"/>
    </row>
    <row r="12" spans="1:12" s="8" customFormat="1" ht="16.5">
      <c r="A12" s="29"/>
      <c r="B12" s="31" t="str">
        <f>'C Insurance'!A1</f>
        <v>SECTION C - Insurance Information</v>
      </c>
      <c r="C12" s="31"/>
      <c r="D12" s="115" t="str">
        <f>IF(G12&gt;0,(CONCATENATE("You have failed to fully answer "&amp;G12&amp;" out of the 4 questions in this section")),"Complete")</f>
        <v>You have failed to fully answer 2 out of the 4 questions in this section</v>
      </c>
      <c r="E12" s="116"/>
      <c r="F12" s="24"/>
      <c r="G12" s="87">
        <f>COUNTIF('C Insurance'!D:D,"X")</f>
        <v>2</v>
      </c>
      <c r="I12" s="90"/>
      <c r="J12" s="89"/>
    </row>
    <row r="13" spans="1:12" s="8" customFormat="1">
      <c r="A13" s="29"/>
      <c r="B13" s="31" t="str">
        <f>'D Health &amp; Safety'!A1</f>
        <v>SECTION D - Health and Safety</v>
      </c>
      <c r="C13" s="31"/>
      <c r="D13" s="115" t="str">
        <f>IF(G13&gt;0,(CONCATENATE("You have failed to fully answer "&amp;G13&amp;" out of the 6 questions in this section")),"Complete")</f>
        <v>You have failed to fully answer 6 out of the 6 questions in this section</v>
      </c>
      <c r="E13" s="116"/>
      <c r="F13" s="21"/>
      <c r="G13" s="87">
        <f>COUNTIF('D Health &amp; Safety'!D:D,"X")</f>
        <v>6</v>
      </c>
      <c r="H13" s="9"/>
      <c r="I13" s="90"/>
      <c r="J13" s="89"/>
    </row>
    <row r="14" spans="1:12" s="8" customFormat="1" ht="16.5">
      <c r="A14" s="29"/>
      <c r="B14" s="31" t="str">
        <f>'E Experience'!A1</f>
        <v>SECTION E - Summary of Experience</v>
      </c>
      <c r="C14" s="31"/>
      <c r="D14" s="115" t="str">
        <f>IF(G14&gt;0,(CONCATENATE("You have failed to fully answer "&amp;G14&amp;" out of the 8 questions in this section")),"Complete")</f>
        <v>You have failed to fully answer 8 out of the 8 questions in this section</v>
      </c>
      <c r="E14" s="116"/>
      <c r="F14" s="24"/>
      <c r="G14" s="87">
        <f>COUNTIF('E Experience'!D:D,"X")</f>
        <v>8</v>
      </c>
      <c r="I14" s="90"/>
      <c r="J14" s="89"/>
    </row>
    <row r="15" spans="1:12" s="8" customFormat="1">
      <c r="A15" s="29"/>
      <c r="B15" s="31" t="str">
        <f>'F Quality'!A1</f>
        <v>SECTION F - Quality Management</v>
      </c>
      <c r="C15" s="31"/>
      <c r="D15" s="115" t="str">
        <f>IF(G15&gt;0,(CONCATENATE("You have failed to fully answer "&amp;G15&amp;" out of the 8 questions in this section")),"Complete")</f>
        <v>You have failed to fully answer 7 out of the 8 questions in this section</v>
      </c>
      <c r="E15" s="116"/>
      <c r="F15" s="21"/>
      <c r="G15" s="87">
        <f>COUNTIF('F Quality'!D:D,"X")</f>
        <v>7</v>
      </c>
      <c r="I15" s="90"/>
      <c r="J15" s="89"/>
    </row>
    <row r="16" spans="1:12" s="8" customFormat="1" ht="16.5">
      <c r="A16" s="29"/>
      <c r="B16" s="31" t="str">
        <f>'G Training'!A1</f>
        <v xml:space="preserve">SECTION G - Training &amp; Employment </v>
      </c>
      <c r="C16" s="31"/>
      <c r="D16" s="115" t="str">
        <f>IF(G16&gt;0,(CONCATENATE("You have failed to fully answer "&amp;G16&amp;" out of the 5 questions in this section")),"Complete")</f>
        <v>You have failed to fully answer 5 out of the 5 questions in this section</v>
      </c>
      <c r="E16" s="116"/>
      <c r="F16" s="24"/>
      <c r="G16" s="87">
        <f>COUNTIF('G Training'!D:D,"X")</f>
        <v>5</v>
      </c>
      <c r="I16" s="90"/>
      <c r="J16" s="89"/>
    </row>
    <row r="17" spans="1:11" s="8" customFormat="1">
      <c r="A17" s="29"/>
      <c r="B17" s="31" t="str">
        <f>'H Environment'!A1</f>
        <v>SECTION H - Waste Disposal and the Environment</v>
      </c>
      <c r="C17" s="31"/>
      <c r="D17" s="115" t="str">
        <f>IF(G17&gt;0,(CONCATENATE("You have failed to fully answer "&amp;G17&amp;" out of the 3 questions in this section")),"Complete")</f>
        <v>You have failed to fully answer 3 out of the 3 questions in this section</v>
      </c>
      <c r="E17" s="116"/>
      <c r="F17" s="21"/>
      <c r="G17" s="87">
        <f>COUNTIF('H Environment'!D:D,"X")</f>
        <v>3</v>
      </c>
      <c r="I17" s="90"/>
      <c r="J17" s="89"/>
    </row>
    <row r="18" spans="1:11" s="8" customFormat="1" ht="16.5">
      <c r="A18" s="29"/>
      <c r="B18" s="31"/>
      <c r="C18" s="31"/>
      <c r="D18" s="115"/>
      <c r="E18" s="110"/>
      <c r="F18" s="24"/>
    </row>
    <row r="19" spans="1:11" s="8" customFormat="1">
      <c r="A19" s="138"/>
      <c r="B19" s="139" t="s">
        <v>182</v>
      </c>
      <c r="C19" s="140"/>
      <c r="D19" s="141" t="str">
        <f>CONCATENATE(ROUND(H19,0), "% Complete")</f>
        <v>15% Complete</v>
      </c>
      <c r="E19" s="142"/>
      <c r="F19" s="23"/>
      <c r="G19" s="22">
        <f>SUM(G10:G18)</f>
        <v>47</v>
      </c>
      <c r="H19" s="91">
        <f>100-(100/55)*G19</f>
        <v>14.545454545454547</v>
      </c>
    </row>
    <row r="20" spans="1:11" s="8" customFormat="1">
      <c r="A20" s="32"/>
      <c r="B20" s="31"/>
      <c r="C20" s="31"/>
      <c r="D20" s="33"/>
      <c r="E20" s="107"/>
      <c r="F20" s="22"/>
      <c r="G20" s="23"/>
    </row>
    <row r="21" spans="1:11" s="8" customFormat="1">
      <c r="A21" s="32"/>
      <c r="B21" s="117" t="s">
        <v>183</v>
      </c>
      <c r="C21" s="31"/>
      <c r="D21" s="33"/>
      <c r="E21" s="107"/>
      <c r="F21" s="22"/>
      <c r="G21" s="23"/>
    </row>
    <row r="22" spans="1:11" s="8" customFormat="1">
      <c r="A22" s="32"/>
      <c r="B22" s="27" t="s">
        <v>180</v>
      </c>
      <c r="C22" s="27" t="s">
        <v>184</v>
      </c>
      <c r="D22" s="118" t="s">
        <v>185</v>
      </c>
      <c r="E22" s="107"/>
      <c r="F22" s="22"/>
      <c r="G22" s="23"/>
    </row>
    <row r="23" spans="1:11" s="8" customFormat="1">
      <c r="A23" s="32"/>
      <c r="B23" s="30" t="str">
        <f>B10</f>
        <v>SECTION A - Company Information</v>
      </c>
      <c r="C23" s="119">
        <v>0.05</v>
      </c>
      <c r="D23" s="120">
        <f>K23</f>
        <v>1.6666666666666666E-2</v>
      </c>
      <c r="E23" s="107"/>
      <c r="F23" s="21"/>
      <c r="G23" s="87">
        <f>COUNTIF('A Company Info'!G:G,"1")</f>
        <v>1</v>
      </c>
      <c r="H23" s="9">
        <v>3</v>
      </c>
      <c r="I23" s="92">
        <f>C23</f>
        <v>0.05</v>
      </c>
      <c r="J23" s="8">
        <f>I23/H23</f>
        <v>1.6666666666666666E-2</v>
      </c>
      <c r="K23" s="8">
        <f>G23*J23</f>
        <v>1.6666666666666666E-2</v>
      </c>
    </row>
    <row r="24" spans="1:11" s="8" customFormat="1">
      <c r="A24" s="32"/>
      <c r="B24" s="30" t="str">
        <f t="shared" ref="B24:B30" si="0">B11</f>
        <v>SECTION B - Financial Information</v>
      </c>
      <c r="C24" s="119">
        <v>0.3</v>
      </c>
      <c r="D24" s="120">
        <f>K24</f>
        <v>9.9999999999999992E-2</v>
      </c>
      <c r="E24" s="107"/>
      <c r="F24" s="22"/>
      <c r="G24" s="87">
        <f>COUNTIF('B Financial'!G:G,"1")</f>
        <v>2</v>
      </c>
      <c r="H24" s="9">
        <v>6</v>
      </c>
      <c r="I24" s="92">
        <f t="shared" ref="I24:I30" si="1">C24</f>
        <v>0.3</v>
      </c>
      <c r="J24" s="8">
        <f t="shared" ref="J24:J30" si="2">I24/H24</f>
        <v>4.9999999999999996E-2</v>
      </c>
      <c r="K24" s="8">
        <f t="shared" ref="K24:K30" si="3">G24*J24</f>
        <v>9.9999999999999992E-2</v>
      </c>
    </row>
    <row r="25" spans="1:11" s="8" customFormat="1">
      <c r="A25" s="34"/>
      <c r="B25" s="30" t="str">
        <f t="shared" si="0"/>
        <v>SECTION C - Insurance Information</v>
      </c>
      <c r="C25" s="30" t="s">
        <v>186</v>
      </c>
      <c r="D25" s="121" t="s">
        <v>187</v>
      </c>
      <c r="E25" s="122"/>
      <c r="F25" s="23"/>
      <c r="G25" s="87">
        <f>COUNTIF('C Insurance'!G:G,"1")</f>
        <v>0</v>
      </c>
      <c r="I25" s="92" t="str">
        <f t="shared" si="1"/>
        <v xml:space="preserve"> -</v>
      </c>
    </row>
    <row r="26" spans="1:11" s="8" customFormat="1">
      <c r="A26" s="34"/>
      <c r="B26" s="30" t="str">
        <f t="shared" si="0"/>
        <v>SECTION D - Health and Safety</v>
      </c>
      <c r="C26" s="30" t="s">
        <v>188</v>
      </c>
      <c r="D26" s="121" t="s">
        <v>187</v>
      </c>
      <c r="E26" s="122"/>
      <c r="F26" s="23"/>
      <c r="G26" s="87">
        <f>COUNTIF('D Health &amp; Safety'!G:G,"1")</f>
        <v>0</v>
      </c>
      <c r="I26" s="92" t="str">
        <f t="shared" si="1"/>
        <v xml:space="preserve"> - </v>
      </c>
    </row>
    <row r="27" spans="1:11" s="8" customFormat="1">
      <c r="A27" s="34"/>
      <c r="B27" s="30" t="str">
        <f t="shared" si="0"/>
        <v>SECTION E - Summary of Experience</v>
      </c>
      <c r="C27" s="119">
        <v>0.3</v>
      </c>
      <c r="D27" s="123">
        <f>K27</f>
        <v>0</v>
      </c>
      <c r="E27" s="124"/>
      <c r="F27" s="23"/>
      <c r="G27" s="87">
        <f>COUNTIF('E Experience'!G:G,"1")</f>
        <v>0</v>
      </c>
      <c r="H27" s="8">
        <v>16</v>
      </c>
      <c r="I27" s="92">
        <f t="shared" si="1"/>
        <v>0.3</v>
      </c>
      <c r="J27" s="8">
        <f>I27/H27</f>
        <v>1.8749999999999999E-2</v>
      </c>
      <c r="K27" s="8">
        <f>G27*J27</f>
        <v>0</v>
      </c>
    </row>
    <row r="28" spans="1:11" s="8" customFormat="1">
      <c r="A28" s="34"/>
      <c r="B28" s="30" t="str">
        <f t="shared" si="0"/>
        <v>SECTION F - Quality Management</v>
      </c>
      <c r="C28" s="119">
        <v>0.15</v>
      </c>
      <c r="D28" s="123">
        <f t="shared" ref="D28:D30" si="4">K28</f>
        <v>0</v>
      </c>
      <c r="E28" s="124"/>
      <c r="F28" s="22"/>
      <c r="G28" s="87">
        <f>COUNTIF('F Quality'!G:G,"1")</f>
        <v>0</v>
      </c>
      <c r="H28" s="8">
        <v>7</v>
      </c>
      <c r="I28" s="92">
        <f t="shared" si="1"/>
        <v>0.15</v>
      </c>
      <c r="J28" s="8">
        <f t="shared" si="2"/>
        <v>2.1428571428571429E-2</v>
      </c>
      <c r="K28" s="8">
        <f t="shared" si="3"/>
        <v>0</v>
      </c>
    </row>
    <row r="29" spans="1:11" s="8" customFormat="1">
      <c r="A29" s="34"/>
      <c r="B29" s="30" t="str">
        <f t="shared" si="0"/>
        <v xml:space="preserve">SECTION G - Training &amp; Employment </v>
      </c>
      <c r="C29" s="119">
        <v>0.1</v>
      </c>
      <c r="D29" s="123">
        <f t="shared" si="4"/>
        <v>0</v>
      </c>
      <c r="E29" s="107"/>
      <c r="F29" s="22"/>
      <c r="G29" s="87">
        <f>COUNTIF('G Training'!G:G,"1")</f>
        <v>0</v>
      </c>
      <c r="H29" s="8">
        <v>4</v>
      </c>
      <c r="I29" s="92">
        <f t="shared" si="1"/>
        <v>0.1</v>
      </c>
      <c r="J29" s="8">
        <f t="shared" si="2"/>
        <v>2.5000000000000001E-2</v>
      </c>
      <c r="K29" s="8">
        <f t="shared" si="3"/>
        <v>0</v>
      </c>
    </row>
    <row r="30" spans="1:11" s="8" customFormat="1">
      <c r="A30" s="34"/>
      <c r="B30" s="30" t="str">
        <f t="shared" si="0"/>
        <v>SECTION H - Waste Disposal and the Environment</v>
      </c>
      <c r="C30" s="119">
        <v>0.1</v>
      </c>
      <c r="D30" s="123">
        <f t="shared" si="4"/>
        <v>0</v>
      </c>
      <c r="E30" s="107"/>
      <c r="F30" s="22"/>
      <c r="G30" s="87">
        <f>COUNTIF('H Environment'!G:G,"1")</f>
        <v>0</v>
      </c>
      <c r="H30" s="8">
        <v>2</v>
      </c>
      <c r="I30" s="92">
        <f t="shared" si="1"/>
        <v>0.1</v>
      </c>
      <c r="J30" s="8">
        <f t="shared" si="2"/>
        <v>0.05</v>
      </c>
      <c r="K30" s="8">
        <f t="shared" si="3"/>
        <v>0</v>
      </c>
    </row>
    <row r="31" spans="1:11" s="8" customFormat="1">
      <c r="A31" s="32"/>
      <c r="B31" s="30"/>
      <c r="C31" s="30"/>
      <c r="D31" s="33"/>
      <c r="E31" s="107"/>
      <c r="F31" s="23"/>
      <c r="G31" s="22"/>
    </row>
    <row r="32" spans="1:11" s="8" customFormat="1">
      <c r="A32" s="134"/>
      <c r="B32" s="135" t="s">
        <v>189</v>
      </c>
      <c r="C32" s="136"/>
      <c r="D32" s="137">
        <f>D23+D24+D27+D28+D29+D30</f>
        <v>0.11666666666666665</v>
      </c>
      <c r="E32" s="133"/>
      <c r="F32" s="23"/>
      <c r="G32" s="22"/>
    </row>
    <row r="33" spans="1:8" s="8" customFormat="1">
      <c r="A33" s="32"/>
      <c r="B33" s="30"/>
      <c r="C33" s="30"/>
      <c r="D33" s="33"/>
      <c r="E33" s="107"/>
      <c r="F33" s="23"/>
      <c r="G33" s="22"/>
    </row>
    <row r="34" spans="1:8" s="8" customFormat="1">
      <c r="A34" s="32"/>
      <c r="B34" s="113" t="s">
        <v>190</v>
      </c>
      <c r="C34" s="30"/>
      <c r="D34" s="33"/>
      <c r="E34" s="107"/>
      <c r="F34" s="23"/>
      <c r="G34" s="22"/>
    </row>
    <row r="35" spans="1:8" s="8" customFormat="1">
      <c r="A35" s="32"/>
      <c r="B35" s="30"/>
      <c r="C35" s="30"/>
      <c r="D35" s="33"/>
      <c r="E35" s="107"/>
      <c r="F35" s="23"/>
      <c r="G35" s="22"/>
    </row>
    <row r="36" spans="1:8" s="8" customFormat="1" ht="25.5">
      <c r="A36" s="32"/>
      <c r="B36" s="125" t="s">
        <v>191</v>
      </c>
      <c r="C36" s="111" t="s">
        <v>192</v>
      </c>
      <c r="D36" s="33"/>
      <c r="E36" s="107"/>
      <c r="F36" s="23"/>
      <c r="G36" s="22"/>
    </row>
    <row r="37" spans="1:8" s="8" customFormat="1">
      <c r="A37" s="32"/>
      <c r="B37" s="126" t="s">
        <v>193</v>
      </c>
      <c r="C37" s="127" t="s">
        <v>194</v>
      </c>
      <c r="D37" s="128" t="str">
        <f>IF(G37&gt;0,"!","√")</f>
        <v>√</v>
      </c>
      <c r="E37" s="107"/>
      <c r="F37" s="23"/>
      <c r="G37" s="5">
        <f>COUNTIF('B Financial'!C20:C22,"0")</f>
        <v>0</v>
      </c>
    </row>
    <row r="38" spans="1:8" s="8" customFormat="1">
      <c r="A38" s="32"/>
      <c r="B38" s="30" t="s">
        <v>195</v>
      </c>
      <c r="C38" s="127" t="s">
        <v>196</v>
      </c>
      <c r="D38" s="128" t="str">
        <f>IF(G38&lt;300000,"X","√")</f>
        <v>X</v>
      </c>
      <c r="E38" s="107"/>
      <c r="F38" s="23"/>
      <c r="G38" s="22">
        <f>SUM('B Financial'!C20:C22)/3</f>
        <v>0</v>
      </c>
    </row>
    <row r="39" spans="1:8" s="8" customFormat="1">
      <c r="A39" s="32"/>
      <c r="B39" s="30" t="s">
        <v>197</v>
      </c>
      <c r="C39" s="127" t="s">
        <v>198</v>
      </c>
      <c r="D39" s="128" t="str">
        <f>IF(G38&lt;600000,"X","√")</f>
        <v>X</v>
      </c>
      <c r="E39" s="107"/>
      <c r="F39" s="22"/>
      <c r="G39" s="22"/>
    </row>
    <row r="40" spans="1:8" s="8" customFormat="1">
      <c r="A40" s="32"/>
      <c r="B40" s="30" t="s">
        <v>199</v>
      </c>
      <c r="C40" s="129" t="s">
        <v>200</v>
      </c>
      <c r="D40" s="128" t="str">
        <f>IF(G38&lt;1200000,"X","√")</f>
        <v>X</v>
      </c>
      <c r="E40" s="107"/>
      <c r="F40" s="22"/>
      <c r="G40" s="22"/>
    </row>
    <row r="41" spans="1:8" s="8" customFormat="1">
      <c r="A41" s="32"/>
      <c r="B41" s="31" t="s">
        <v>201</v>
      </c>
      <c r="C41" s="129" t="s">
        <v>202</v>
      </c>
      <c r="D41" s="128" t="str">
        <f>IF(G38&lt;3000000,"X","√")</f>
        <v>X</v>
      </c>
      <c r="E41" s="107"/>
      <c r="F41" s="22"/>
      <c r="G41" s="22"/>
    </row>
    <row r="42" spans="1:8" s="8" customFormat="1">
      <c r="A42" s="36"/>
      <c r="B42" s="31" t="s">
        <v>203</v>
      </c>
      <c r="C42" s="127" t="s">
        <v>204</v>
      </c>
      <c r="D42" s="128" t="str">
        <f>IF(G38&lt;5000000,"X","√")</f>
        <v>X</v>
      </c>
      <c r="E42" s="107"/>
      <c r="F42" s="23"/>
      <c r="G42" s="22"/>
    </row>
    <row r="43" spans="1:8" s="8" customFormat="1">
      <c r="A43" s="36"/>
      <c r="B43" s="30"/>
      <c r="C43" s="30"/>
      <c r="D43" s="33"/>
      <c r="E43" s="107"/>
      <c r="F43" s="23"/>
      <c r="G43" s="23"/>
    </row>
    <row r="44" spans="1:8" s="8" customFormat="1">
      <c r="A44" s="130"/>
      <c r="B44" s="131" t="s">
        <v>191</v>
      </c>
      <c r="C44" s="98"/>
      <c r="D44" s="132">
        <f>IF(G44=1,B37,IF(H44=2,B38,IF(H44=3,B39,IF(H44=4,B40,IF(H44=5,B41,IF(H44=6,B42,-1))))))</f>
        <v>-1</v>
      </c>
      <c r="E44" s="133"/>
      <c r="F44" s="23"/>
      <c r="G44" s="23">
        <f>COUNTIF(D37:D42,"!")</f>
        <v>0</v>
      </c>
      <c r="H44" s="23">
        <f>COUNTIF(D37:D42,"√")</f>
        <v>1</v>
      </c>
    </row>
    <row r="45" spans="1:8" s="8" customFormat="1">
      <c r="A45" s="36"/>
      <c r="B45" s="37"/>
      <c r="C45" s="37"/>
      <c r="D45" s="33"/>
      <c r="E45" s="107"/>
      <c r="F45" s="23"/>
      <c r="G45" s="23"/>
    </row>
    <row r="46" spans="1:8" s="8" customFormat="1">
      <c r="A46" s="239" t="s">
        <v>205</v>
      </c>
      <c r="B46" s="240"/>
      <c r="C46" s="240"/>
      <c r="D46" s="240"/>
      <c r="E46" s="241"/>
      <c r="F46" s="23"/>
      <c r="G46" s="23"/>
    </row>
    <row r="47" spans="1:8" s="8" customFormat="1">
      <c r="A47" s="239" t="s">
        <v>206</v>
      </c>
      <c r="B47" s="240"/>
      <c r="C47" s="240"/>
      <c r="D47" s="240"/>
      <c r="E47" s="241"/>
      <c r="F47" s="23"/>
      <c r="G47" s="23"/>
      <c r="H47" s="9"/>
    </row>
    <row r="48" spans="1:8" s="8" customFormat="1" ht="15.75" thickBot="1">
      <c r="A48" s="38"/>
      <c r="B48" s="39"/>
      <c r="C48" s="39"/>
      <c r="D48" s="39"/>
      <c r="E48" s="108"/>
      <c r="F48" s="23"/>
      <c r="G48" s="25"/>
      <c r="H48" s="7"/>
    </row>
    <row r="49" spans="1:8" s="8" customFormat="1">
      <c r="A49" s="7"/>
      <c r="B49" s="7"/>
      <c r="C49" s="7"/>
      <c r="D49" s="7"/>
      <c r="E49" s="7"/>
      <c r="F49" s="9"/>
      <c r="G49" s="7"/>
      <c r="H49" s="10"/>
    </row>
    <row r="50" spans="1:8" s="8" customFormat="1" hidden="1">
      <c r="A50" s="7"/>
      <c r="B50" s="7"/>
      <c r="C50" s="7"/>
      <c r="D50" s="7"/>
      <c r="E50" s="7"/>
      <c r="F50" s="9"/>
      <c r="G50" s="7"/>
      <c r="H50" s="10"/>
    </row>
    <row r="51" spans="1:8" s="8" customFormat="1" hidden="1">
      <c r="A51" s="7"/>
      <c r="B51" s="11" t="s">
        <v>36</v>
      </c>
      <c r="C51" s="7"/>
      <c r="D51" s="7"/>
      <c r="E51" s="7"/>
      <c r="F51" s="9"/>
      <c r="G51" s="7"/>
      <c r="H51" s="10"/>
    </row>
    <row r="52" spans="1:8" s="8" customFormat="1" ht="15.75" hidden="1" thickBot="1">
      <c r="A52" s="7"/>
      <c r="B52" s="12" t="s">
        <v>37</v>
      </c>
      <c r="C52" s="7"/>
      <c r="D52" s="7"/>
      <c r="E52" s="7"/>
      <c r="F52" s="9"/>
      <c r="G52" s="7"/>
      <c r="H52" s="10"/>
    </row>
    <row r="53" spans="1:8" s="8" customFormat="1" hidden="1">
      <c r="A53" s="7"/>
      <c r="B53" s="7"/>
      <c r="C53" s="7"/>
      <c r="D53" s="7"/>
      <c r="E53" s="7"/>
      <c r="F53" s="9"/>
      <c r="G53" s="7"/>
      <c r="H53" s="7"/>
    </row>
    <row r="54" spans="1:8" s="8" customFormat="1" hidden="1">
      <c r="A54" s="7"/>
      <c r="B54" s="13" t="s">
        <v>38</v>
      </c>
      <c r="C54" s="9"/>
      <c r="D54" s="7"/>
      <c r="E54" s="7"/>
      <c r="F54" s="9"/>
      <c r="G54" s="7"/>
      <c r="H54" s="7"/>
    </row>
    <row r="55" spans="1:8" s="8" customFormat="1" hidden="1">
      <c r="A55" s="7"/>
      <c r="B55" s="14" t="s">
        <v>39</v>
      </c>
      <c r="C55" s="9"/>
      <c r="D55" s="7"/>
      <c r="E55" s="7"/>
      <c r="F55" s="9"/>
      <c r="G55" s="7"/>
      <c r="H55" s="7"/>
    </row>
    <row r="56" spans="1:8" s="8" customFormat="1" hidden="1">
      <c r="A56" s="7"/>
      <c r="B56" s="14" t="s">
        <v>40</v>
      </c>
      <c r="C56" s="9"/>
      <c r="D56" s="7"/>
      <c r="E56" s="7"/>
      <c r="F56" s="9"/>
      <c r="G56" s="7"/>
      <c r="H56" s="7"/>
    </row>
    <row r="57" spans="1:8" s="8" customFormat="1" hidden="1">
      <c r="A57" s="7"/>
      <c r="B57" s="14" t="s">
        <v>41</v>
      </c>
      <c r="C57" s="9"/>
      <c r="D57" s="7"/>
      <c r="E57" s="7"/>
      <c r="F57" s="9"/>
      <c r="G57" s="7"/>
      <c r="H57" s="7"/>
    </row>
    <row r="58" spans="1:8" s="8" customFormat="1" hidden="1">
      <c r="A58" s="7"/>
      <c r="B58" s="14" t="s">
        <v>42</v>
      </c>
      <c r="C58" s="9"/>
      <c r="D58" s="7"/>
      <c r="E58" s="7"/>
      <c r="F58" s="9"/>
      <c r="G58" s="7"/>
      <c r="H58" s="7"/>
    </row>
    <row r="59" spans="1:8" s="8" customFormat="1" hidden="1">
      <c r="A59" s="7"/>
      <c r="B59" s="14" t="s">
        <v>43</v>
      </c>
      <c r="C59" s="9"/>
      <c r="D59" s="7"/>
      <c r="E59" s="7"/>
      <c r="F59" s="9"/>
      <c r="G59" s="7"/>
      <c r="H59" s="7"/>
    </row>
    <row r="60" spans="1:8" s="8" customFormat="1" hidden="1">
      <c r="A60" s="7"/>
      <c r="B60" s="14" t="s">
        <v>44</v>
      </c>
      <c r="C60" s="9"/>
      <c r="D60" s="7"/>
      <c r="E60" s="7"/>
      <c r="F60" s="9"/>
      <c r="G60" s="7"/>
      <c r="H60" s="7"/>
    </row>
    <row r="61" spans="1:8" s="8" customFormat="1" ht="15.75" hidden="1" thickBot="1">
      <c r="A61" s="7"/>
      <c r="B61" s="15" t="s">
        <v>35</v>
      </c>
      <c r="C61" s="9"/>
      <c r="D61" s="7"/>
      <c r="E61" s="7"/>
      <c r="F61" s="9"/>
      <c r="G61" s="7"/>
      <c r="H61" s="7"/>
    </row>
    <row r="62" spans="1:8" s="8" customFormat="1" hidden="1">
      <c r="A62" s="7"/>
      <c r="B62" s="7"/>
      <c r="C62" s="7"/>
      <c r="D62" s="7"/>
      <c r="E62" s="7"/>
      <c r="F62" s="9"/>
      <c r="G62" s="7"/>
      <c r="H62" s="7"/>
    </row>
    <row r="63" spans="1:8" s="8" customFormat="1" hidden="1">
      <c r="A63" s="7"/>
      <c r="B63" s="16" t="s">
        <v>45</v>
      </c>
      <c r="C63" s="88"/>
      <c r="D63" s="7"/>
      <c r="E63" s="7"/>
      <c r="F63" s="9"/>
      <c r="G63" s="7"/>
      <c r="H63" s="7"/>
    </row>
    <row r="64" spans="1:8" s="8" customFormat="1" hidden="1">
      <c r="A64" s="7"/>
      <c r="B64" s="17" t="s">
        <v>46</v>
      </c>
      <c r="C64" s="88"/>
      <c r="D64" s="7"/>
      <c r="E64" s="7"/>
      <c r="F64" s="9"/>
      <c r="G64" s="7"/>
      <c r="H64" s="7"/>
    </row>
    <row r="65" spans="1:8" s="8" customFormat="1" hidden="1">
      <c r="A65" s="7"/>
      <c r="B65" s="17" t="s">
        <v>47</v>
      </c>
      <c r="C65" s="88"/>
      <c r="D65" s="7"/>
      <c r="E65" s="7"/>
      <c r="F65" s="9"/>
      <c r="G65" s="7"/>
      <c r="H65" s="7"/>
    </row>
    <row r="66" spans="1:8" s="8" customFormat="1" hidden="1">
      <c r="B66" s="17" t="s">
        <v>48</v>
      </c>
      <c r="C66" s="88"/>
      <c r="F66" s="9"/>
      <c r="G66" s="7"/>
      <c r="H66" s="7"/>
    </row>
    <row r="67" spans="1:8" s="8" customFormat="1" ht="15.75" hidden="1" thickBot="1">
      <c r="B67" s="18" t="s">
        <v>49</v>
      </c>
      <c r="C67" s="88"/>
      <c r="F67" s="9"/>
      <c r="G67" s="7"/>
      <c r="H67" s="7"/>
    </row>
    <row r="68" spans="1:8" s="8" customFormat="1" hidden="1">
      <c r="B68" s="7"/>
      <c r="C68" s="7"/>
      <c r="F68" s="9"/>
      <c r="G68" s="7"/>
      <c r="H68" s="7"/>
    </row>
    <row r="69" spans="1:8" s="8" customFormat="1" hidden="1">
      <c r="B69" s="7"/>
      <c r="C69" s="7"/>
      <c r="F69" s="9"/>
      <c r="G69" s="7"/>
      <c r="H69" s="7"/>
    </row>
    <row r="70" spans="1:8" s="8" customFormat="1" hidden="1">
      <c r="B70" s="11">
        <v>1900</v>
      </c>
      <c r="C70" s="7"/>
      <c r="F70" s="9"/>
      <c r="G70" s="7"/>
      <c r="H70" s="7"/>
    </row>
    <row r="71" spans="1:8" s="8" customFormat="1" hidden="1">
      <c r="B71" s="19">
        <v>1901</v>
      </c>
      <c r="C71" s="7"/>
      <c r="F71" s="9"/>
      <c r="G71" s="7"/>
      <c r="H71" s="7"/>
    </row>
    <row r="72" spans="1:8" s="8" customFormat="1" hidden="1">
      <c r="B72" s="19">
        <v>1902</v>
      </c>
      <c r="C72" s="7"/>
      <c r="F72" s="9"/>
      <c r="G72" s="7"/>
      <c r="H72" s="7"/>
    </row>
    <row r="73" spans="1:8" s="8" customFormat="1" hidden="1">
      <c r="B73" s="19">
        <v>1903</v>
      </c>
      <c r="C73" s="7"/>
      <c r="F73" s="9"/>
      <c r="G73" s="7"/>
      <c r="H73" s="7"/>
    </row>
    <row r="74" spans="1:8" s="8" customFormat="1" hidden="1">
      <c r="B74" s="19">
        <v>1904</v>
      </c>
      <c r="C74" s="7"/>
      <c r="F74" s="9"/>
      <c r="G74" s="7"/>
      <c r="H74" s="7"/>
    </row>
    <row r="75" spans="1:8" s="8" customFormat="1" hidden="1">
      <c r="B75" s="19">
        <v>1905</v>
      </c>
      <c r="C75" s="7"/>
      <c r="F75" s="9"/>
      <c r="G75" s="7"/>
      <c r="H75" s="7"/>
    </row>
    <row r="76" spans="1:8" s="8" customFormat="1" hidden="1">
      <c r="B76" s="19">
        <v>1906</v>
      </c>
      <c r="C76" s="7"/>
      <c r="F76" s="9"/>
      <c r="G76" s="7"/>
      <c r="H76" s="7"/>
    </row>
    <row r="77" spans="1:8" s="8" customFormat="1" hidden="1">
      <c r="A77" s="7"/>
      <c r="B77" s="19">
        <v>1907</v>
      </c>
      <c r="C77" s="7"/>
      <c r="D77" s="7"/>
      <c r="E77" s="7"/>
      <c r="F77" s="9"/>
      <c r="G77" s="7"/>
      <c r="H77" s="7"/>
    </row>
    <row r="78" spans="1:8" s="8" customFormat="1" hidden="1">
      <c r="A78" s="7"/>
      <c r="B78" s="19">
        <v>1908</v>
      </c>
      <c r="C78" s="7"/>
      <c r="D78" s="7"/>
      <c r="E78" s="7"/>
      <c r="F78" s="9"/>
      <c r="G78" s="7"/>
      <c r="H78" s="7"/>
    </row>
    <row r="79" spans="1:8" s="8" customFormat="1" hidden="1">
      <c r="A79" s="7"/>
      <c r="B79" s="19">
        <v>1909</v>
      </c>
      <c r="C79" s="7"/>
      <c r="D79" s="7"/>
      <c r="E79" s="7"/>
      <c r="F79" s="9"/>
      <c r="G79" s="7"/>
      <c r="H79" s="7"/>
    </row>
    <row r="80" spans="1:8" s="8" customFormat="1" hidden="1">
      <c r="A80" s="7"/>
      <c r="B80" s="19">
        <v>1910</v>
      </c>
      <c r="C80" s="7"/>
      <c r="D80" s="7"/>
      <c r="E80" s="7"/>
      <c r="F80" s="9"/>
      <c r="G80" s="7"/>
      <c r="H80" s="7"/>
    </row>
    <row r="81" spans="1:8" s="8" customFormat="1" hidden="1">
      <c r="A81" s="7"/>
      <c r="B81" s="19">
        <v>1911</v>
      </c>
      <c r="C81" s="7"/>
      <c r="D81" s="7"/>
      <c r="E81" s="7"/>
      <c r="F81" s="9"/>
      <c r="G81" s="7"/>
      <c r="H81" s="7"/>
    </row>
    <row r="82" spans="1:8" s="8" customFormat="1" hidden="1">
      <c r="A82" s="7"/>
      <c r="B82" s="19">
        <v>1912</v>
      </c>
      <c r="C82" s="7"/>
      <c r="D82" s="7"/>
      <c r="E82" s="7"/>
      <c r="F82" s="9"/>
      <c r="G82" s="7"/>
      <c r="H82" s="7"/>
    </row>
    <row r="83" spans="1:8" s="8" customFormat="1" hidden="1">
      <c r="A83" s="7"/>
      <c r="B83" s="19">
        <v>1913</v>
      </c>
      <c r="C83" s="7"/>
      <c r="D83" s="7"/>
      <c r="E83" s="7"/>
      <c r="F83" s="9"/>
      <c r="G83" s="7"/>
      <c r="H83" s="7"/>
    </row>
    <row r="84" spans="1:8" s="8" customFormat="1" hidden="1">
      <c r="A84" s="7"/>
      <c r="B84" s="19">
        <v>1914</v>
      </c>
      <c r="C84" s="7"/>
      <c r="D84" s="7"/>
      <c r="E84" s="7"/>
      <c r="F84" s="9"/>
      <c r="G84" s="7"/>
      <c r="H84" s="7"/>
    </row>
    <row r="85" spans="1:8" s="8" customFormat="1" hidden="1">
      <c r="A85" s="7"/>
      <c r="B85" s="19">
        <v>1915</v>
      </c>
      <c r="C85" s="7"/>
      <c r="D85" s="7"/>
      <c r="E85" s="7"/>
      <c r="F85" s="9"/>
      <c r="G85" s="7"/>
      <c r="H85" s="7"/>
    </row>
    <row r="86" spans="1:8" s="8" customFormat="1" hidden="1">
      <c r="A86" s="7"/>
      <c r="B86" s="19">
        <v>1916</v>
      </c>
      <c r="C86" s="7"/>
      <c r="D86" s="7"/>
      <c r="E86" s="7"/>
      <c r="F86" s="9"/>
      <c r="G86" s="7"/>
      <c r="H86" s="7"/>
    </row>
    <row r="87" spans="1:8" s="8" customFormat="1" hidden="1">
      <c r="A87" s="7"/>
      <c r="B87" s="19">
        <v>1917</v>
      </c>
      <c r="C87" s="7"/>
      <c r="D87" s="7"/>
      <c r="E87" s="7"/>
      <c r="F87" s="9"/>
      <c r="G87" s="7"/>
      <c r="H87" s="7"/>
    </row>
    <row r="88" spans="1:8" s="8" customFormat="1" hidden="1">
      <c r="A88" s="7"/>
      <c r="B88" s="19">
        <v>1918</v>
      </c>
      <c r="C88" s="7"/>
      <c r="D88" s="7"/>
      <c r="E88" s="7"/>
      <c r="F88" s="9"/>
      <c r="G88" s="7"/>
      <c r="H88" s="7"/>
    </row>
    <row r="89" spans="1:8" s="8" customFormat="1" hidden="1">
      <c r="A89" s="7"/>
      <c r="B89" s="19">
        <v>1919</v>
      </c>
      <c r="C89" s="7"/>
      <c r="D89" s="7"/>
      <c r="E89" s="7"/>
      <c r="F89" s="9"/>
      <c r="G89" s="7"/>
      <c r="H89" s="7"/>
    </row>
    <row r="90" spans="1:8" s="8" customFormat="1" hidden="1">
      <c r="A90" s="7"/>
      <c r="B90" s="19">
        <v>1920</v>
      </c>
      <c r="C90" s="7"/>
      <c r="D90" s="7"/>
      <c r="E90" s="7"/>
      <c r="F90" s="9"/>
      <c r="G90" s="7"/>
      <c r="H90" s="7"/>
    </row>
    <row r="91" spans="1:8" s="8" customFormat="1" hidden="1">
      <c r="A91" s="7"/>
      <c r="B91" s="19">
        <v>1921</v>
      </c>
      <c r="C91" s="7"/>
      <c r="D91" s="7"/>
      <c r="E91" s="7"/>
      <c r="F91" s="9"/>
      <c r="G91" s="7"/>
      <c r="H91" s="7"/>
    </row>
    <row r="92" spans="1:8" s="8" customFormat="1" hidden="1">
      <c r="A92" s="7"/>
      <c r="B92" s="19">
        <v>1922</v>
      </c>
      <c r="C92" s="7"/>
      <c r="D92" s="7"/>
      <c r="E92" s="7"/>
      <c r="F92" s="9"/>
      <c r="G92" s="7"/>
      <c r="H92" s="7"/>
    </row>
    <row r="93" spans="1:8" s="8" customFormat="1" hidden="1">
      <c r="A93" s="7"/>
      <c r="B93" s="19">
        <v>1923</v>
      </c>
      <c r="C93" s="7"/>
      <c r="D93" s="7"/>
      <c r="E93" s="7"/>
      <c r="F93" s="9"/>
      <c r="G93" s="7"/>
      <c r="H93" s="7"/>
    </row>
    <row r="94" spans="1:8" s="8" customFormat="1" hidden="1">
      <c r="A94" s="7"/>
      <c r="B94" s="19">
        <v>1924</v>
      </c>
      <c r="C94" s="7"/>
      <c r="D94" s="7"/>
      <c r="E94" s="7"/>
      <c r="F94" s="9"/>
      <c r="G94" s="7"/>
      <c r="H94" s="7"/>
    </row>
    <row r="95" spans="1:8" s="8" customFormat="1" hidden="1">
      <c r="A95" s="7"/>
      <c r="B95" s="19">
        <v>1925</v>
      </c>
      <c r="C95" s="7"/>
      <c r="D95" s="7"/>
      <c r="E95" s="7"/>
      <c r="F95" s="9"/>
      <c r="G95" s="7"/>
      <c r="H95" s="7"/>
    </row>
    <row r="96" spans="1:8" s="8" customFormat="1" hidden="1">
      <c r="A96" s="7"/>
      <c r="B96" s="19">
        <v>1926</v>
      </c>
      <c r="C96" s="7"/>
      <c r="D96" s="7"/>
      <c r="E96" s="7"/>
      <c r="F96" s="9"/>
      <c r="G96" s="7"/>
      <c r="H96" s="7"/>
    </row>
    <row r="97" spans="1:8" s="8" customFormat="1" hidden="1">
      <c r="A97" s="7"/>
      <c r="B97" s="19">
        <v>1927</v>
      </c>
      <c r="C97" s="7"/>
      <c r="D97" s="7"/>
      <c r="E97" s="7"/>
      <c r="F97" s="9"/>
      <c r="G97" s="7"/>
      <c r="H97" s="7"/>
    </row>
    <row r="98" spans="1:8" s="8" customFormat="1" hidden="1">
      <c r="A98" s="7"/>
      <c r="B98" s="19">
        <v>1928</v>
      </c>
      <c r="C98" s="7"/>
      <c r="D98" s="7"/>
      <c r="E98" s="7"/>
      <c r="F98" s="9"/>
      <c r="G98" s="7"/>
      <c r="H98" s="7"/>
    </row>
    <row r="99" spans="1:8" s="8" customFormat="1" hidden="1">
      <c r="A99" s="7"/>
      <c r="B99" s="19">
        <v>1929</v>
      </c>
      <c r="C99" s="7"/>
      <c r="D99" s="7"/>
      <c r="E99" s="7"/>
      <c r="F99" s="9"/>
      <c r="G99" s="7"/>
      <c r="H99" s="7"/>
    </row>
    <row r="100" spans="1:8" s="8" customFormat="1" hidden="1">
      <c r="A100" s="7"/>
      <c r="B100" s="19">
        <v>1930</v>
      </c>
      <c r="C100" s="7"/>
      <c r="D100" s="7"/>
      <c r="E100" s="7"/>
      <c r="F100" s="9"/>
      <c r="G100" s="7"/>
      <c r="H100" s="7"/>
    </row>
    <row r="101" spans="1:8" s="8" customFormat="1" hidden="1">
      <c r="A101" s="7"/>
      <c r="B101" s="19">
        <v>1931</v>
      </c>
      <c r="C101" s="7"/>
      <c r="D101" s="7"/>
      <c r="E101" s="7"/>
      <c r="F101" s="9"/>
      <c r="G101" s="7"/>
      <c r="H101" s="7"/>
    </row>
    <row r="102" spans="1:8" s="8" customFormat="1" hidden="1">
      <c r="A102" s="7"/>
      <c r="B102" s="19">
        <v>1932</v>
      </c>
      <c r="C102" s="7"/>
      <c r="D102" s="7"/>
      <c r="E102" s="7"/>
      <c r="F102" s="9"/>
      <c r="G102" s="7"/>
      <c r="H102" s="7"/>
    </row>
    <row r="103" spans="1:8" s="8" customFormat="1" hidden="1">
      <c r="A103" s="7"/>
      <c r="B103" s="19">
        <v>1933</v>
      </c>
      <c r="C103" s="7"/>
      <c r="D103" s="7"/>
      <c r="E103" s="7"/>
      <c r="F103" s="9"/>
      <c r="G103" s="7"/>
      <c r="H103" s="7"/>
    </row>
    <row r="104" spans="1:8" s="8" customFormat="1" hidden="1">
      <c r="A104" s="7"/>
      <c r="B104" s="19">
        <v>1934</v>
      </c>
      <c r="C104" s="7"/>
      <c r="D104" s="7"/>
      <c r="E104" s="7"/>
      <c r="F104" s="9"/>
      <c r="G104" s="7"/>
      <c r="H104" s="7"/>
    </row>
    <row r="105" spans="1:8" s="8" customFormat="1" hidden="1">
      <c r="A105" s="7"/>
      <c r="B105" s="19">
        <v>1935</v>
      </c>
      <c r="C105" s="7"/>
      <c r="D105" s="7"/>
      <c r="E105" s="7"/>
      <c r="F105" s="9"/>
      <c r="G105" s="7"/>
      <c r="H105" s="7"/>
    </row>
    <row r="106" spans="1:8" s="8" customFormat="1" hidden="1">
      <c r="A106" s="7"/>
      <c r="B106" s="19">
        <v>1936</v>
      </c>
      <c r="C106" s="7"/>
      <c r="D106" s="7"/>
      <c r="E106" s="7"/>
      <c r="F106" s="9"/>
      <c r="G106" s="7"/>
      <c r="H106" s="7"/>
    </row>
    <row r="107" spans="1:8" s="8" customFormat="1" hidden="1">
      <c r="A107" s="7"/>
      <c r="B107" s="19">
        <v>1937</v>
      </c>
      <c r="C107" s="7"/>
      <c r="D107" s="7"/>
      <c r="E107" s="7"/>
      <c r="F107" s="9"/>
      <c r="G107" s="7"/>
      <c r="H107" s="7"/>
    </row>
    <row r="108" spans="1:8" s="8" customFormat="1" hidden="1">
      <c r="A108" s="7"/>
      <c r="B108" s="19">
        <v>1938</v>
      </c>
      <c r="C108" s="7"/>
      <c r="D108" s="7"/>
      <c r="E108" s="7"/>
      <c r="F108" s="9"/>
      <c r="G108" s="7"/>
      <c r="H108" s="7"/>
    </row>
    <row r="109" spans="1:8" s="8" customFormat="1" hidden="1">
      <c r="A109" s="7"/>
      <c r="B109" s="19">
        <v>1939</v>
      </c>
      <c r="C109" s="7"/>
      <c r="D109" s="7"/>
      <c r="E109" s="7"/>
      <c r="F109" s="9"/>
      <c r="G109" s="7"/>
      <c r="H109" s="7"/>
    </row>
    <row r="110" spans="1:8" s="8" customFormat="1" hidden="1">
      <c r="A110" s="7"/>
      <c r="B110" s="19">
        <v>1940</v>
      </c>
      <c r="C110" s="7"/>
      <c r="D110" s="7"/>
      <c r="E110" s="7"/>
      <c r="F110" s="9"/>
      <c r="G110" s="7"/>
      <c r="H110" s="7"/>
    </row>
    <row r="111" spans="1:8" s="8" customFormat="1" hidden="1">
      <c r="A111" s="7"/>
      <c r="B111" s="19">
        <v>1941</v>
      </c>
      <c r="C111" s="7"/>
      <c r="D111" s="7"/>
      <c r="E111" s="7"/>
      <c r="F111" s="9"/>
      <c r="G111" s="7"/>
      <c r="H111" s="7"/>
    </row>
    <row r="112" spans="1:8" s="8" customFormat="1" hidden="1">
      <c r="A112" s="7"/>
      <c r="B112" s="19">
        <v>1942</v>
      </c>
      <c r="C112" s="7"/>
      <c r="D112" s="7"/>
      <c r="E112" s="7"/>
      <c r="F112" s="9"/>
      <c r="G112" s="7"/>
      <c r="H112" s="7"/>
    </row>
    <row r="113" spans="1:8" s="8" customFormat="1" hidden="1">
      <c r="A113" s="7"/>
      <c r="B113" s="19">
        <v>1943</v>
      </c>
      <c r="C113" s="7"/>
      <c r="D113" s="7"/>
      <c r="E113" s="7"/>
      <c r="F113" s="9"/>
      <c r="G113" s="7"/>
      <c r="H113" s="7"/>
    </row>
    <row r="114" spans="1:8" s="8" customFormat="1" hidden="1">
      <c r="A114" s="7"/>
      <c r="B114" s="19">
        <v>1944</v>
      </c>
      <c r="C114" s="7"/>
      <c r="D114" s="7"/>
      <c r="E114" s="7"/>
      <c r="F114" s="9"/>
      <c r="G114" s="7"/>
      <c r="H114" s="7"/>
    </row>
    <row r="115" spans="1:8" s="8" customFormat="1" hidden="1">
      <c r="A115" s="7"/>
      <c r="B115" s="19">
        <v>1945</v>
      </c>
      <c r="C115" s="7"/>
      <c r="D115" s="7"/>
      <c r="E115" s="7"/>
      <c r="F115" s="9"/>
      <c r="G115" s="7"/>
      <c r="H115" s="7"/>
    </row>
    <row r="116" spans="1:8" s="8" customFormat="1" hidden="1">
      <c r="A116" s="7"/>
      <c r="B116" s="19">
        <v>1946</v>
      </c>
      <c r="C116" s="7"/>
      <c r="D116" s="7"/>
      <c r="E116" s="7"/>
      <c r="F116" s="9"/>
      <c r="G116" s="7"/>
      <c r="H116" s="7"/>
    </row>
    <row r="117" spans="1:8" s="8" customFormat="1" hidden="1">
      <c r="A117" s="7"/>
      <c r="B117" s="19">
        <v>1947</v>
      </c>
      <c r="C117" s="7"/>
      <c r="D117" s="7"/>
      <c r="E117" s="7"/>
      <c r="F117" s="9"/>
      <c r="G117" s="7"/>
      <c r="H117" s="7"/>
    </row>
    <row r="118" spans="1:8" s="8" customFormat="1" hidden="1">
      <c r="A118" s="7"/>
      <c r="B118" s="19">
        <v>1948</v>
      </c>
      <c r="C118" s="7"/>
      <c r="D118" s="7"/>
      <c r="E118" s="7"/>
      <c r="F118" s="9"/>
      <c r="G118" s="7"/>
      <c r="H118" s="7"/>
    </row>
    <row r="119" spans="1:8" s="8" customFormat="1" hidden="1">
      <c r="A119" s="7"/>
      <c r="B119" s="19">
        <v>1949</v>
      </c>
      <c r="C119" s="7"/>
      <c r="D119" s="7"/>
      <c r="E119" s="7"/>
      <c r="F119" s="9"/>
      <c r="G119" s="7"/>
      <c r="H119" s="7"/>
    </row>
    <row r="120" spans="1:8" s="8" customFormat="1" hidden="1">
      <c r="A120" s="7"/>
      <c r="B120" s="19">
        <v>1950</v>
      </c>
      <c r="C120" s="7"/>
      <c r="D120" s="7"/>
      <c r="E120" s="7"/>
      <c r="F120" s="9"/>
      <c r="G120" s="7"/>
      <c r="H120" s="7"/>
    </row>
    <row r="121" spans="1:8" s="8" customFormat="1" hidden="1">
      <c r="A121" s="7"/>
      <c r="B121" s="19">
        <v>1951</v>
      </c>
      <c r="C121" s="7"/>
      <c r="D121" s="7"/>
      <c r="E121" s="7"/>
      <c r="F121" s="9"/>
      <c r="G121" s="7"/>
      <c r="H121" s="7"/>
    </row>
    <row r="122" spans="1:8" s="8" customFormat="1" hidden="1">
      <c r="A122" s="7"/>
      <c r="B122" s="19">
        <v>1952</v>
      </c>
      <c r="C122" s="7"/>
      <c r="D122" s="7"/>
      <c r="E122" s="7"/>
      <c r="F122" s="9"/>
      <c r="G122" s="7"/>
      <c r="H122" s="7"/>
    </row>
    <row r="123" spans="1:8" s="8" customFormat="1" hidden="1">
      <c r="A123" s="7"/>
      <c r="B123" s="19">
        <v>1953</v>
      </c>
      <c r="C123" s="7"/>
      <c r="D123" s="7"/>
      <c r="E123" s="7"/>
      <c r="F123" s="9"/>
      <c r="G123" s="7"/>
      <c r="H123" s="7"/>
    </row>
    <row r="124" spans="1:8" s="8" customFormat="1" hidden="1">
      <c r="A124" s="7"/>
      <c r="B124" s="19">
        <v>1954</v>
      </c>
      <c r="C124" s="7"/>
      <c r="D124" s="7"/>
      <c r="E124" s="7"/>
      <c r="F124" s="9"/>
      <c r="G124" s="7"/>
      <c r="H124" s="7"/>
    </row>
    <row r="125" spans="1:8" s="8" customFormat="1" hidden="1">
      <c r="A125" s="7"/>
      <c r="B125" s="19">
        <v>1955</v>
      </c>
      <c r="C125" s="7"/>
      <c r="D125" s="7"/>
      <c r="E125" s="7"/>
      <c r="F125" s="9"/>
      <c r="G125" s="7"/>
      <c r="H125" s="7"/>
    </row>
    <row r="126" spans="1:8" s="8" customFormat="1" hidden="1">
      <c r="A126" s="7"/>
      <c r="B126" s="19">
        <v>1956</v>
      </c>
      <c r="C126" s="7"/>
      <c r="D126" s="7"/>
      <c r="E126" s="7"/>
      <c r="F126" s="9"/>
      <c r="G126" s="7"/>
      <c r="H126" s="7"/>
    </row>
    <row r="127" spans="1:8" s="8" customFormat="1" hidden="1">
      <c r="A127" s="7"/>
      <c r="B127" s="19">
        <v>1957</v>
      </c>
      <c r="C127" s="7"/>
      <c r="D127" s="7"/>
      <c r="E127" s="7"/>
      <c r="F127" s="9"/>
      <c r="G127" s="7"/>
      <c r="H127" s="7"/>
    </row>
    <row r="128" spans="1:8" s="8" customFormat="1" hidden="1">
      <c r="A128" s="7"/>
      <c r="B128" s="19">
        <v>1958</v>
      </c>
      <c r="C128" s="7"/>
      <c r="D128" s="7"/>
      <c r="E128" s="7"/>
      <c r="F128" s="9"/>
      <c r="G128" s="7"/>
      <c r="H128" s="7"/>
    </row>
    <row r="129" spans="1:8" s="8" customFormat="1" hidden="1">
      <c r="A129" s="7"/>
      <c r="B129" s="19">
        <v>1959</v>
      </c>
      <c r="C129" s="7"/>
      <c r="D129" s="7"/>
      <c r="E129" s="7"/>
      <c r="F129" s="9"/>
      <c r="G129" s="7"/>
      <c r="H129" s="7"/>
    </row>
    <row r="130" spans="1:8" s="8" customFormat="1" hidden="1">
      <c r="A130" s="7"/>
      <c r="B130" s="19">
        <v>1960</v>
      </c>
      <c r="C130" s="7"/>
      <c r="D130" s="7"/>
      <c r="E130" s="7"/>
      <c r="F130" s="9"/>
      <c r="G130" s="7"/>
      <c r="H130" s="7"/>
    </row>
    <row r="131" spans="1:8" s="8" customFormat="1" hidden="1">
      <c r="A131" s="7"/>
      <c r="B131" s="19">
        <v>1961</v>
      </c>
      <c r="C131" s="7"/>
      <c r="D131" s="7"/>
      <c r="E131" s="7"/>
      <c r="F131" s="9"/>
      <c r="G131" s="7"/>
      <c r="H131" s="7"/>
    </row>
    <row r="132" spans="1:8" s="8" customFormat="1" hidden="1">
      <c r="A132" s="7"/>
      <c r="B132" s="19">
        <v>1962</v>
      </c>
      <c r="C132" s="7"/>
      <c r="D132" s="7"/>
      <c r="E132" s="7"/>
      <c r="F132" s="9"/>
      <c r="G132" s="7"/>
      <c r="H132" s="7"/>
    </row>
    <row r="133" spans="1:8" s="8" customFormat="1" hidden="1">
      <c r="A133" s="7"/>
      <c r="B133" s="19">
        <v>1963</v>
      </c>
      <c r="C133" s="7"/>
      <c r="D133" s="7"/>
      <c r="E133" s="7"/>
      <c r="F133" s="9"/>
      <c r="G133" s="7"/>
      <c r="H133" s="7"/>
    </row>
    <row r="134" spans="1:8" s="8" customFormat="1" hidden="1">
      <c r="A134" s="7"/>
      <c r="B134" s="19">
        <v>1964</v>
      </c>
      <c r="C134" s="7"/>
      <c r="D134" s="7"/>
      <c r="E134" s="7"/>
      <c r="F134" s="9"/>
      <c r="G134" s="7"/>
      <c r="H134" s="7"/>
    </row>
    <row r="135" spans="1:8" s="8" customFormat="1" hidden="1">
      <c r="A135" s="7"/>
      <c r="B135" s="19">
        <v>1965</v>
      </c>
      <c r="C135" s="7"/>
      <c r="D135" s="7"/>
      <c r="E135" s="7"/>
      <c r="F135" s="9"/>
      <c r="G135" s="7"/>
      <c r="H135" s="7"/>
    </row>
    <row r="136" spans="1:8" s="8" customFormat="1" hidden="1">
      <c r="A136" s="7"/>
      <c r="B136" s="19">
        <v>1966</v>
      </c>
      <c r="C136" s="7"/>
      <c r="D136" s="7"/>
      <c r="E136" s="7"/>
      <c r="F136" s="9"/>
      <c r="G136" s="7"/>
      <c r="H136" s="7"/>
    </row>
    <row r="137" spans="1:8" s="8" customFormat="1" hidden="1">
      <c r="A137" s="7"/>
      <c r="B137" s="19">
        <v>1967</v>
      </c>
      <c r="C137" s="7"/>
      <c r="D137" s="7"/>
      <c r="E137" s="7"/>
      <c r="F137" s="9"/>
      <c r="G137" s="7"/>
      <c r="H137" s="7"/>
    </row>
    <row r="138" spans="1:8" s="8" customFormat="1" hidden="1">
      <c r="A138" s="7"/>
      <c r="B138" s="19">
        <v>1968</v>
      </c>
      <c r="C138" s="7"/>
      <c r="D138" s="7"/>
      <c r="E138" s="7"/>
      <c r="F138" s="9"/>
      <c r="G138" s="7"/>
      <c r="H138" s="7"/>
    </row>
    <row r="139" spans="1:8" s="8" customFormat="1" hidden="1">
      <c r="A139" s="7"/>
      <c r="B139" s="19">
        <v>1969</v>
      </c>
      <c r="C139" s="7"/>
      <c r="D139" s="7"/>
      <c r="E139" s="7"/>
      <c r="F139" s="9"/>
      <c r="G139" s="7"/>
      <c r="H139" s="7"/>
    </row>
    <row r="140" spans="1:8" s="8" customFormat="1" hidden="1">
      <c r="A140" s="7"/>
      <c r="B140" s="19">
        <v>1970</v>
      </c>
      <c r="C140" s="7"/>
      <c r="D140" s="7"/>
      <c r="E140" s="7"/>
      <c r="F140" s="9"/>
      <c r="G140" s="7"/>
      <c r="H140" s="7"/>
    </row>
    <row r="141" spans="1:8" s="8" customFormat="1" hidden="1">
      <c r="A141" s="7"/>
      <c r="B141" s="19">
        <v>1971</v>
      </c>
      <c r="C141" s="7"/>
      <c r="D141" s="7"/>
      <c r="E141" s="7"/>
      <c r="F141" s="9"/>
      <c r="G141" s="7"/>
      <c r="H141" s="7"/>
    </row>
    <row r="142" spans="1:8" s="8" customFormat="1" hidden="1">
      <c r="A142" s="7"/>
      <c r="B142" s="19">
        <v>1972</v>
      </c>
      <c r="C142" s="7"/>
      <c r="D142" s="7"/>
      <c r="E142" s="7"/>
      <c r="F142" s="9"/>
      <c r="G142" s="7"/>
      <c r="H142" s="7"/>
    </row>
    <row r="143" spans="1:8" s="8" customFormat="1" hidden="1">
      <c r="A143" s="7"/>
      <c r="B143" s="19">
        <v>1973</v>
      </c>
      <c r="C143" s="7"/>
      <c r="D143" s="7"/>
      <c r="E143" s="7"/>
      <c r="F143" s="9"/>
      <c r="G143" s="7"/>
      <c r="H143" s="7"/>
    </row>
    <row r="144" spans="1:8" s="8" customFormat="1" hidden="1">
      <c r="A144" s="7"/>
      <c r="B144" s="19">
        <v>1974</v>
      </c>
      <c r="C144" s="7"/>
      <c r="D144" s="7"/>
      <c r="E144" s="7"/>
      <c r="F144" s="9"/>
      <c r="G144" s="7"/>
      <c r="H144" s="7"/>
    </row>
    <row r="145" spans="1:8" s="8" customFormat="1" hidden="1">
      <c r="A145" s="7"/>
      <c r="B145" s="19">
        <v>1975</v>
      </c>
      <c r="C145" s="7"/>
      <c r="D145" s="7"/>
      <c r="E145" s="7"/>
      <c r="F145" s="9"/>
      <c r="G145" s="7"/>
      <c r="H145" s="7"/>
    </row>
    <row r="146" spans="1:8" s="8" customFormat="1" hidden="1">
      <c r="A146" s="7"/>
      <c r="B146" s="19">
        <v>1976</v>
      </c>
      <c r="C146" s="7"/>
      <c r="D146" s="7"/>
      <c r="E146" s="7"/>
      <c r="F146" s="9"/>
      <c r="G146" s="7"/>
      <c r="H146" s="7"/>
    </row>
    <row r="147" spans="1:8" s="8" customFormat="1" hidden="1">
      <c r="A147" s="7"/>
      <c r="B147" s="19">
        <v>1977</v>
      </c>
      <c r="C147" s="7"/>
      <c r="D147" s="7"/>
      <c r="E147" s="7"/>
      <c r="F147" s="9"/>
      <c r="G147" s="7"/>
      <c r="H147" s="7"/>
    </row>
    <row r="148" spans="1:8" s="8" customFormat="1" hidden="1">
      <c r="A148" s="7"/>
      <c r="B148" s="19">
        <v>1978</v>
      </c>
      <c r="C148" s="7"/>
      <c r="D148" s="7"/>
      <c r="E148" s="7"/>
      <c r="F148" s="9"/>
      <c r="G148" s="7"/>
      <c r="H148" s="7"/>
    </row>
    <row r="149" spans="1:8" s="8" customFormat="1" hidden="1">
      <c r="A149" s="7"/>
      <c r="B149" s="19">
        <v>1979</v>
      </c>
      <c r="C149" s="7"/>
      <c r="D149" s="7"/>
      <c r="E149" s="7"/>
      <c r="F149" s="9"/>
      <c r="G149" s="7"/>
      <c r="H149" s="7"/>
    </row>
    <row r="150" spans="1:8" s="8" customFormat="1" hidden="1">
      <c r="A150" s="7"/>
      <c r="B150" s="19">
        <v>1980</v>
      </c>
      <c r="C150" s="7"/>
      <c r="D150" s="7"/>
      <c r="E150" s="7"/>
      <c r="F150" s="9"/>
      <c r="G150" s="7"/>
      <c r="H150" s="7"/>
    </row>
    <row r="151" spans="1:8" s="8" customFormat="1" hidden="1">
      <c r="A151" s="7"/>
      <c r="B151" s="19">
        <v>1981</v>
      </c>
      <c r="C151" s="7"/>
      <c r="D151" s="7"/>
      <c r="E151" s="7"/>
      <c r="F151" s="9"/>
      <c r="G151" s="7"/>
      <c r="H151" s="7"/>
    </row>
    <row r="152" spans="1:8" s="8" customFormat="1" hidden="1">
      <c r="A152" s="7"/>
      <c r="B152" s="19">
        <v>1982</v>
      </c>
      <c r="C152" s="7"/>
      <c r="D152" s="7"/>
      <c r="E152" s="7"/>
      <c r="F152" s="9"/>
      <c r="G152" s="7"/>
      <c r="H152" s="7"/>
    </row>
    <row r="153" spans="1:8" s="8" customFormat="1" hidden="1">
      <c r="A153" s="7"/>
      <c r="B153" s="19">
        <v>1983</v>
      </c>
      <c r="C153" s="7"/>
      <c r="D153" s="7"/>
      <c r="E153" s="7"/>
      <c r="F153" s="9"/>
      <c r="G153" s="7"/>
      <c r="H153" s="7"/>
    </row>
    <row r="154" spans="1:8" s="8" customFormat="1" hidden="1">
      <c r="A154" s="7"/>
      <c r="B154" s="19">
        <v>1984</v>
      </c>
      <c r="C154" s="7"/>
      <c r="D154" s="7"/>
      <c r="E154" s="7"/>
      <c r="F154" s="9"/>
      <c r="G154" s="7"/>
      <c r="H154" s="7"/>
    </row>
    <row r="155" spans="1:8" s="8" customFormat="1" hidden="1">
      <c r="A155" s="7"/>
      <c r="B155" s="19">
        <v>1985</v>
      </c>
      <c r="C155" s="7"/>
      <c r="D155" s="7"/>
      <c r="E155" s="7"/>
      <c r="F155" s="9"/>
      <c r="G155" s="7"/>
      <c r="H155" s="7"/>
    </row>
    <row r="156" spans="1:8" s="8" customFormat="1" hidden="1">
      <c r="A156" s="7"/>
      <c r="B156" s="19">
        <v>1986</v>
      </c>
      <c r="C156" s="7"/>
      <c r="D156" s="7"/>
      <c r="E156" s="7"/>
      <c r="F156" s="9"/>
      <c r="G156" s="7"/>
      <c r="H156" s="7"/>
    </row>
    <row r="157" spans="1:8" s="8" customFormat="1" hidden="1">
      <c r="A157" s="7"/>
      <c r="B157" s="19">
        <v>1987</v>
      </c>
      <c r="C157" s="7"/>
      <c r="D157" s="7"/>
      <c r="E157" s="7"/>
      <c r="F157" s="9"/>
      <c r="G157" s="7"/>
      <c r="H157" s="7"/>
    </row>
    <row r="158" spans="1:8" s="8" customFormat="1" hidden="1">
      <c r="A158" s="7"/>
      <c r="B158" s="19">
        <v>1988</v>
      </c>
      <c r="C158" s="7"/>
      <c r="D158" s="7"/>
      <c r="E158" s="7"/>
      <c r="F158" s="9"/>
      <c r="G158" s="7"/>
      <c r="H158" s="7"/>
    </row>
    <row r="159" spans="1:8" s="8" customFormat="1" hidden="1">
      <c r="A159" s="7"/>
      <c r="B159" s="19">
        <v>1989</v>
      </c>
      <c r="C159" s="7"/>
      <c r="D159" s="7"/>
      <c r="E159" s="7"/>
      <c r="F159" s="9"/>
      <c r="G159" s="7"/>
      <c r="H159" s="7"/>
    </row>
    <row r="160" spans="1:8" s="8" customFormat="1" hidden="1">
      <c r="A160" s="7"/>
      <c r="B160" s="19">
        <v>1990</v>
      </c>
      <c r="C160" s="7"/>
      <c r="D160" s="7"/>
      <c r="E160" s="7"/>
      <c r="F160" s="9"/>
      <c r="G160" s="7"/>
      <c r="H160" s="7"/>
    </row>
    <row r="161" spans="1:8" s="8" customFormat="1" hidden="1">
      <c r="A161" s="7"/>
      <c r="B161" s="19">
        <v>1991</v>
      </c>
      <c r="C161" s="7"/>
      <c r="D161" s="7"/>
      <c r="E161" s="7"/>
      <c r="F161" s="9"/>
      <c r="G161" s="7"/>
      <c r="H161" s="7"/>
    </row>
    <row r="162" spans="1:8" s="8" customFormat="1" hidden="1">
      <c r="A162" s="7"/>
      <c r="B162" s="19">
        <v>1992</v>
      </c>
      <c r="C162" s="7"/>
      <c r="D162" s="7"/>
      <c r="E162" s="7"/>
      <c r="F162" s="9"/>
      <c r="G162" s="7"/>
      <c r="H162" s="7"/>
    </row>
    <row r="163" spans="1:8" s="8" customFormat="1" hidden="1">
      <c r="A163" s="7"/>
      <c r="B163" s="19">
        <v>1993</v>
      </c>
      <c r="C163" s="7"/>
      <c r="D163" s="7"/>
      <c r="E163" s="7"/>
      <c r="F163" s="9"/>
      <c r="G163" s="7"/>
      <c r="H163" s="7"/>
    </row>
    <row r="164" spans="1:8" s="8" customFormat="1" hidden="1">
      <c r="A164" s="7"/>
      <c r="B164" s="19">
        <v>1994</v>
      </c>
      <c r="C164" s="7"/>
      <c r="D164" s="7"/>
      <c r="E164" s="7"/>
      <c r="F164" s="9"/>
      <c r="G164" s="7"/>
      <c r="H164" s="7"/>
    </row>
    <row r="165" spans="1:8" s="8" customFormat="1" hidden="1">
      <c r="A165" s="7"/>
      <c r="B165" s="19">
        <v>1995</v>
      </c>
      <c r="C165" s="7"/>
      <c r="D165" s="7"/>
      <c r="E165" s="7"/>
      <c r="F165" s="9"/>
      <c r="G165" s="7"/>
      <c r="H165" s="7"/>
    </row>
    <row r="166" spans="1:8" s="8" customFormat="1" hidden="1">
      <c r="A166" s="7"/>
      <c r="B166" s="19">
        <v>1996</v>
      </c>
      <c r="C166" s="7"/>
      <c r="D166" s="7"/>
      <c r="E166" s="7"/>
      <c r="F166" s="9"/>
      <c r="G166" s="7"/>
      <c r="H166" s="7"/>
    </row>
    <row r="167" spans="1:8" s="8" customFormat="1" hidden="1">
      <c r="A167" s="7"/>
      <c r="B167" s="19">
        <v>1997</v>
      </c>
      <c r="C167" s="7"/>
      <c r="D167" s="7"/>
      <c r="E167" s="7"/>
      <c r="F167" s="9"/>
      <c r="G167" s="7"/>
      <c r="H167" s="7"/>
    </row>
    <row r="168" spans="1:8" s="8" customFormat="1" hidden="1">
      <c r="A168" s="7"/>
      <c r="B168" s="19">
        <v>1998</v>
      </c>
      <c r="C168" s="7"/>
      <c r="D168" s="7"/>
      <c r="E168" s="7"/>
      <c r="F168" s="9"/>
      <c r="G168" s="7"/>
      <c r="H168" s="7"/>
    </row>
    <row r="169" spans="1:8" s="8" customFormat="1" hidden="1">
      <c r="A169" s="7"/>
      <c r="B169" s="19">
        <v>1999</v>
      </c>
      <c r="C169" s="7"/>
      <c r="D169" s="7"/>
      <c r="E169" s="7"/>
      <c r="F169" s="9"/>
      <c r="G169" s="7"/>
      <c r="H169" s="7"/>
    </row>
    <row r="170" spans="1:8" s="8" customFormat="1" hidden="1">
      <c r="A170" s="7"/>
      <c r="B170" s="19">
        <v>2000</v>
      </c>
      <c r="C170" s="7"/>
      <c r="D170" s="7"/>
      <c r="E170" s="7"/>
      <c r="F170" s="9"/>
      <c r="G170" s="7"/>
      <c r="H170" s="7"/>
    </row>
    <row r="171" spans="1:8" s="8" customFormat="1" hidden="1">
      <c r="A171" s="7"/>
      <c r="B171" s="19">
        <v>2001</v>
      </c>
      <c r="C171" s="7"/>
      <c r="D171" s="7"/>
      <c r="E171" s="7"/>
      <c r="F171" s="9"/>
      <c r="G171" s="7"/>
      <c r="H171" s="7"/>
    </row>
    <row r="172" spans="1:8" s="8" customFormat="1" hidden="1">
      <c r="A172" s="7"/>
      <c r="B172" s="19">
        <v>2002</v>
      </c>
      <c r="C172" s="7"/>
      <c r="D172" s="7"/>
      <c r="E172" s="7"/>
      <c r="F172" s="9"/>
      <c r="G172" s="7"/>
      <c r="H172" s="7"/>
    </row>
    <row r="173" spans="1:8" s="8" customFormat="1" hidden="1">
      <c r="A173" s="7"/>
      <c r="B173" s="19">
        <v>2003</v>
      </c>
      <c r="C173" s="7"/>
      <c r="D173" s="7"/>
      <c r="E173" s="7"/>
      <c r="F173" s="9"/>
      <c r="G173" s="7"/>
      <c r="H173" s="7"/>
    </row>
    <row r="174" spans="1:8" s="8" customFormat="1" hidden="1">
      <c r="A174" s="7"/>
      <c r="B174" s="19">
        <v>2004</v>
      </c>
      <c r="C174" s="7"/>
      <c r="D174" s="7"/>
      <c r="E174" s="7"/>
      <c r="F174" s="9"/>
      <c r="G174" s="7"/>
      <c r="H174" s="7"/>
    </row>
    <row r="175" spans="1:8" s="8" customFormat="1" hidden="1">
      <c r="A175" s="7"/>
      <c r="B175" s="19">
        <v>2005</v>
      </c>
      <c r="C175" s="7"/>
      <c r="D175" s="7"/>
      <c r="E175" s="7"/>
      <c r="F175" s="9"/>
      <c r="G175" s="7"/>
      <c r="H175" s="7"/>
    </row>
    <row r="176" spans="1:8" s="8" customFormat="1" hidden="1">
      <c r="A176" s="7"/>
      <c r="B176" s="19">
        <v>2006</v>
      </c>
      <c r="C176" s="7"/>
      <c r="D176" s="7"/>
      <c r="E176" s="7"/>
      <c r="F176" s="9"/>
      <c r="G176" s="7"/>
      <c r="H176" s="7"/>
    </row>
    <row r="177" spans="1:8" s="8" customFormat="1" hidden="1">
      <c r="A177" s="7"/>
      <c r="B177" s="19">
        <v>2007</v>
      </c>
      <c r="C177" s="7"/>
      <c r="D177" s="7"/>
      <c r="E177" s="7"/>
      <c r="F177" s="9"/>
      <c r="G177" s="7"/>
      <c r="H177" s="7"/>
    </row>
    <row r="178" spans="1:8" s="8" customFormat="1" hidden="1">
      <c r="A178" s="7"/>
      <c r="B178" s="19">
        <v>2008</v>
      </c>
      <c r="C178" s="7"/>
      <c r="D178" s="7"/>
      <c r="E178" s="7"/>
      <c r="F178" s="9"/>
      <c r="G178" s="7"/>
      <c r="H178" s="7"/>
    </row>
    <row r="179" spans="1:8" s="8" customFormat="1" hidden="1">
      <c r="A179" s="7"/>
      <c r="B179" s="19">
        <v>2009</v>
      </c>
      <c r="C179" s="7"/>
      <c r="D179" s="7"/>
      <c r="E179" s="7"/>
      <c r="F179" s="9"/>
      <c r="G179" s="7"/>
      <c r="H179" s="7"/>
    </row>
    <row r="180" spans="1:8" s="8" customFormat="1" hidden="1">
      <c r="A180" s="7"/>
      <c r="B180" s="19">
        <v>2010</v>
      </c>
      <c r="C180" s="7"/>
      <c r="D180" s="7"/>
      <c r="E180" s="7"/>
      <c r="F180" s="9"/>
      <c r="G180" s="7"/>
      <c r="H180" s="7"/>
    </row>
    <row r="181" spans="1:8" s="8" customFormat="1" hidden="1">
      <c r="A181" s="7"/>
      <c r="B181" s="19">
        <v>2011</v>
      </c>
      <c r="C181" s="7"/>
      <c r="D181" s="7"/>
      <c r="E181" s="7"/>
      <c r="F181" s="9"/>
      <c r="G181" s="7"/>
      <c r="H181" s="7"/>
    </row>
    <row r="182" spans="1:8" s="8" customFormat="1" hidden="1">
      <c r="A182" s="7"/>
      <c r="B182" s="19">
        <v>2012</v>
      </c>
      <c r="C182" s="7"/>
      <c r="D182" s="7"/>
      <c r="E182" s="7"/>
      <c r="F182" s="9"/>
      <c r="G182" s="7"/>
      <c r="H182" s="7"/>
    </row>
    <row r="183" spans="1:8" s="8" customFormat="1" hidden="1">
      <c r="A183" s="7"/>
      <c r="B183" s="19">
        <v>2013</v>
      </c>
      <c r="C183" s="7"/>
      <c r="D183" s="7"/>
      <c r="E183" s="7"/>
      <c r="F183" s="9"/>
      <c r="G183" s="7"/>
      <c r="H183" s="7"/>
    </row>
    <row r="184" spans="1:8" s="8" customFormat="1" hidden="1">
      <c r="A184" s="7"/>
      <c r="B184" s="19">
        <v>2014</v>
      </c>
      <c r="C184" s="7"/>
      <c r="D184" s="7"/>
      <c r="E184" s="7"/>
      <c r="F184" s="9"/>
      <c r="G184" s="7"/>
      <c r="H184" s="7"/>
    </row>
    <row r="185" spans="1:8" s="8" customFormat="1" hidden="1">
      <c r="A185" s="7"/>
      <c r="B185" s="19">
        <v>2015</v>
      </c>
      <c r="C185" s="7"/>
      <c r="D185" s="7"/>
      <c r="E185" s="7"/>
      <c r="F185" s="9"/>
      <c r="G185" s="7"/>
      <c r="H185" s="7"/>
    </row>
    <row r="186" spans="1:8" s="8" customFormat="1" hidden="1">
      <c r="A186" s="7"/>
      <c r="B186" s="19">
        <v>2016</v>
      </c>
      <c r="C186" s="7"/>
      <c r="D186" s="7"/>
      <c r="E186" s="7"/>
      <c r="F186" s="9"/>
      <c r="G186" s="7"/>
      <c r="H186" s="7"/>
    </row>
    <row r="187" spans="1:8" s="8" customFormat="1" hidden="1">
      <c r="A187" s="7"/>
      <c r="B187" s="19">
        <v>2017</v>
      </c>
      <c r="C187" s="7"/>
      <c r="D187" s="7"/>
      <c r="E187" s="7"/>
      <c r="F187" s="9"/>
      <c r="G187" s="7"/>
      <c r="H187" s="7"/>
    </row>
    <row r="188" spans="1:8" s="8" customFormat="1" hidden="1">
      <c r="A188" s="7"/>
      <c r="B188" s="19">
        <v>2018</v>
      </c>
      <c r="C188" s="7"/>
      <c r="D188" s="7"/>
      <c r="E188" s="7"/>
      <c r="F188" s="9"/>
      <c r="G188" s="7"/>
      <c r="H188" s="7"/>
    </row>
    <row r="189" spans="1:8" s="8" customFormat="1" hidden="1">
      <c r="A189" s="7"/>
      <c r="B189" s="19">
        <v>2019</v>
      </c>
      <c r="C189" s="7"/>
      <c r="D189" s="7"/>
      <c r="E189" s="7"/>
      <c r="F189" s="9"/>
      <c r="G189" s="7"/>
      <c r="H189" s="7"/>
    </row>
    <row r="190" spans="1:8" s="8" customFormat="1" ht="15.75" hidden="1" thickBot="1">
      <c r="A190" s="7"/>
      <c r="B190" s="12">
        <v>2020</v>
      </c>
      <c r="C190" s="7"/>
      <c r="D190" s="7"/>
      <c r="E190" s="7"/>
      <c r="F190" s="9"/>
      <c r="G190" s="7"/>
      <c r="H190" s="7"/>
    </row>
    <row r="191" spans="1:8" s="8" customFormat="1" hidden="1">
      <c r="A191" s="7"/>
      <c r="B191" s="7"/>
      <c r="C191" s="7"/>
      <c r="D191" s="7"/>
      <c r="E191" s="7"/>
      <c r="F191" s="9"/>
      <c r="G191" s="7"/>
      <c r="H191" s="7"/>
    </row>
    <row r="192" spans="1:8" s="8" customFormat="1">
      <c r="A192" s="7"/>
      <c r="B192" s="144"/>
      <c r="C192" s="7"/>
      <c r="D192" s="7"/>
      <c r="E192" s="7"/>
      <c r="F192" s="9"/>
      <c r="G192" s="7"/>
      <c r="H192" s="7"/>
    </row>
    <row r="193" spans="1:8" s="8" customFormat="1">
      <c r="A193" s="7"/>
      <c r="B193" s="7"/>
      <c r="C193" s="7"/>
      <c r="D193" s="7"/>
      <c r="E193" s="7"/>
      <c r="F193" s="9"/>
      <c r="G193" s="7"/>
      <c r="H193" s="7"/>
    </row>
    <row r="194" spans="1:8" s="8" customFormat="1">
      <c r="A194" s="7"/>
      <c r="B194" s="7"/>
      <c r="C194" s="7"/>
      <c r="D194" s="7"/>
      <c r="E194" s="7"/>
      <c r="F194" s="9"/>
      <c r="G194" s="7"/>
      <c r="H194" s="7"/>
    </row>
    <row r="195" spans="1:8" s="8" customFormat="1">
      <c r="A195" s="7"/>
      <c r="B195" s="7"/>
      <c r="C195" s="7"/>
      <c r="D195" s="7"/>
      <c r="E195" s="7"/>
      <c r="F195" s="9"/>
      <c r="G195" s="7"/>
      <c r="H195" s="7"/>
    </row>
    <row r="196" spans="1:8" s="8" customFormat="1">
      <c r="A196" s="7"/>
      <c r="B196" s="7"/>
      <c r="C196" s="7"/>
      <c r="D196" s="7"/>
      <c r="E196" s="7"/>
      <c r="F196" s="9"/>
      <c r="G196" s="7"/>
      <c r="H196" s="7"/>
    </row>
    <row r="197" spans="1:8" s="8" customFormat="1">
      <c r="A197" s="7"/>
      <c r="B197" s="7"/>
      <c r="C197" s="7"/>
      <c r="D197" s="7"/>
      <c r="E197" s="7"/>
      <c r="F197" s="9"/>
      <c r="G197" s="7"/>
      <c r="H197" s="7"/>
    </row>
    <row r="198" spans="1:8" s="8" customFormat="1">
      <c r="A198" s="7"/>
      <c r="B198" s="7"/>
      <c r="C198" s="7"/>
      <c r="D198" s="7"/>
      <c r="E198" s="7"/>
      <c r="F198" s="9"/>
      <c r="G198" s="7"/>
      <c r="H198" s="7"/>
    </row>
    <row r="199" spans="1:8" s="8" customFormat="1">
      <c r="A199" s="7"/>
      <c r="B199" s="7"/>
      <c r="C199" s="7"/>
      <c r="D199" s="7"/>
      <c r="E199" s="7"/>
      <c r="F199" s="9"/>
      <c r="G199" s="7"/>
      <c r="H199" s="7"/>
    </row>
    <row r="200" spans="1:8" s="8" customFormat="1">
      <c r="A200" s="7"/>
      <c r="B200" s="7"/>
      <c r="C200" s="7"/>
      <c r="D200" s="7"/>
      <c r="E200" s="7"/>
      <c r="F200" s="9"/>
      <c r="G200" s="7"/>
      <c r="H200" s="7"/>
    </row>
    <row r="201" spans="1:8" s="8" customFormat="1">
      <c r="A201" s="7"/>
      <c r="B201" s="7"/>
      <c r="C201" s="7"/>
      <c r="D201" s="7"/>
      <c r="E201" s="7"/>
      <c r="F201" s="9"/>
      <c r="G201" s="7"/>
      <c r="H201" s="7"/>
    </row>
    <row r="202" spans="1:8" s="8" customFormat="1">
      <c r="A202" s="7"/>
      <c r="B202" s="7"/>
      <c r="C202" s="7"/>
      <c r="D202" s="7"/>
      <c r="E202" s="7"/>
      <c r="F202" s="9"/>
      <c r="G202" s="7"/>
      <c r="H202" s="7"/>
    </row>
    <row r="203" spans="1:8" s="8" customFormat="1">
      <c r="A203" s="7"/>
      <c r="B203" s="7"/>
      <c r="C203" s="7"/>
      <c r="D203" s="7"/>
      <c r="E203" s="7"/>
      <c r="F203" s="9"/>
      <c r="G203" s="7"/>
      <c r="H203" s="7"/>
    </row>
    <row r="204" spans="1:8" s="8" customFormat="1">
      <c r="A204" s="7"/>
      <c r="B204" s="7"/>
      <c r="C204" s="7"/>
      <c r="D204" s="7"/>
      <c r="E204" s="7"/>
      <c r="F204" s="9"/>
      <c r="G204" s="7"/>
      <c r="H204" s="7"/>
    </row>
    <row r="205" spans="1:8" s="8" customFormat="1">
      <c r="A205" s="7"/>
      <c r="B205" s="7"/>
      <c r="C205" s="7"/>
      <c r="D205" s="7"/>
      <c r="E205" s="7"/>
      <c r="F205" s="9"/>
      <c r="G205" s="7"/>
      <c r="H205" s="7"/>
    </row>
    <row r="206" spans="1:8" s="8" customFormat="1">
      <c r="A206" s="7"/>
      <c r="B206" s="7"/>
      <c r="C206" s="7"/>
      <c r="D206" s="7"/>
      <c r="E206" s="7"/>
      <c r="F206" s="9"/>
      <c r="G206" s="7"/>
      <c r="H206" s="7"/>
    </row>
    <row r="207" spans="1:8" s="8" customFormat="1">
      <c r="A207" s="7"/>
      <c r="B207" s="7"/>
      <c r="C207" s="7"/>
      <c r="D207" s="7"/>
      <c r="E207" s="7"/>
      <c r="F207" s="9"/>
      <c r="G207" s="7"/>
      <c r="H207" s="7"/>
    </row>
    <row r="208" spans="1:8" s="8" customFormat="1">
      <c r="A208" s="7"/>
      <c r="B208" s="7"/>
      <c r="C208" s="7"/>
      <c r="D208" s="7"/>
      <c r="E208" s="7"/>
      <c r="F208" s="9"/>
      <c r="G208" s="7"/>
      <c r="H208" s="7"/>
    </row>
    <row r="209" spans="1:8" s="8" customFormat="1">
      <c r="A209" s="7"/>
      <c r="B209" s="7"/>
      <c r="C209" s="7"/>
      <c r="D209" s="7"/>
      <c r="E209" s="7"/>
      <c r="F209" s="9"/>
      <c r="G209" s="7"/>
      <c r="H209" s="7"/>
    </row>
    <row r="210" spans="1:8" s="8" customFormat="1">
      <c r="A210" s="7"/>
      <c r="B210" s="7"/>
      <c r="C210" s="7"/>
      <c r="D210" s="7"/>
      <c r="E210" s="7"/>
      <c r="F210" s="9"/>
      <c r="G210" s="7"/>
      <c r="H210" s="7"/>
    </row>
    <row r="211" spans="1:8" s="8" customFormat="1">
      <c r="A211" s="7"/>
      <c r="B211" s="7"/>
      <c r="C211" s="7"/>
      <c r="D211" s="7"/>
      <c r="E211" s="7"/>
      <c r="F211" s="9"/>
      <c r="G211" s="7"/>
      <c r="H211" s="7"/>
    </row>
    <row r="212" spans="1:8" s="8" customFormat="1">
      <c r="A212" s="7"/>
      <c r="B212" s="7"/>
      <c r="C212" s="7"/>
      <c r="D212" s="7"/>
      <c r="E212" s="7"/>
      <c r="F212" s="9"/>
      <c r="G212" s="7"/>
      <c r="H212" s="7"/>
    </row>
    <row r="213" spans="1:8" s="8" customFormat="1">
      <c r="A213" s="7"/>
      <c r="B213" s="7"/>
      <c r="C213" s="7"/>
      <c r="D213" s="7"/>
      <c r="E213" s="7"/>
      <c r="F213" s="9"/>
      <c r="G213" s="7"/>
      <c r="H213" s="7"/>
    </row>
    <row r="214" spans="1:8" s="8" customFormat="1">
      <c r="A214" s="7"/>
      <c r="B214" s="7"/>
      <c r="C214" s="7"/>
      <c r="D214" s="7"/>
      <c r="E214" s="7"/>
      <c r="F214" s="9"/>
      <c r="G214" s="7"/>
      <c r="H214" s="7"/>
    </row>
    <row r="215" spans="1:8" s="8" customFormat="1">
      <c r="A215" s="7"/>
      <c r="B215" s="7"/>
      <c r="C215" s="7"/>
      <c r="D215" s="7"/>
      <c r="E215" s="7"/>
      <c r="F215" s="9"/>
      <c r="G215" s="7"/>
      <c r="H215" s="7"/>
    </row>
    <row r="216" spans="1:8" s="8" customFormat="1">
      <c r="A216" s="7"/>
      <c r="B216" s="7"/>
      <c r="C216" s="7"/>
      <c r="D216" s="7"/>
      <c r="E216" s="7"/>
      <c r="F216" s="9"/>
      <c r="G216" s="7"/>
      <c r="H216" s="7"/>
    </row>
    <row r="217" spans="1:8" s="8" customFormat="1">
      <c r="A217" s="7"/>
      <c r="B217" s="7"/>
      <c r="C217" s="7"/>
      <c r="D217" s="7"/>
      <c r="E217" s="7"/>
      <c r="F217" s="9"/>
      <c r="G217" s="7"/>
      <c r="H217" s="7"/>
    </row>
    <row r="218" spans="1:8" s="8" customFormat="1">
      <c r="A218" s="7"/>
      <c r="B218" s="7"/>
      <c r="C218" s="7"/>
      <c r="D218" s="7"/>
      <c r="E218" s="7"/>
      <c r="F218" s="9"/>
      <c r="G218" s="7"/>
      <c r="H218" s="7"/>
    </row>
    <row r="219" spans="1:8" s="8" customFormat="1">
      <c r="A219" s="7"/>
      <c r="B219" s="7"/>
      <c r="C219" s="7"/>
      <c r="D219" s="7"/>
      <c r="E219" s="7"/>
      <c r="F219" s="9"/>
      <c r="G219" s="7"/>
      <c r="H219" s="7"/>
    </row>
    <row r="220" spans="1:8" s="8" customFormat="1">
      <c r="A220" s="7"/>
      <c r="B220" s="7"/>
      <c r="C220" s="7"/>
      <c r="D220" s="7"/>
      <c r="E220" s="7"/>
      <c r="F220" s="9"/>
      <c r="G220" s="7"/>
      <c r="H220" s="7"/>
    </row>
    <row r="221" spans="1:8" s="8" customFormat="1">
      <c r="A221" s="7"/>
      <c r="B221" s="7"/>
      <c r="C221" s="7"/>
      <c r="D221" s="7"/>
      <c r="E221" s="7"/>
      <c r="F221" s="9"/>
      <c r="G221" s="7"/>
      <c r="H221" s="7"/>
    </row>
    <row r="222" spans="1:8" s="8" customFormat="1">
      <c r="A222" s="7"/>
      <c r="B222" s="7"/>
      <c r="C222" s="7"/>
      <c r="D222" s="7"/>
      <c r="E222" s="7"/>
      <c r="F222" s="9"/>
      <c r="G222" s="7"/>
      <c r="H222" s="7"/>
    </row>
    <row r="223" spans="1:8" s="8" customFormat="1">
      <c r="A223" s="7"/>
      <c r="B223" s="7"/>
      <c r="C223" s="7"/>
      <c r="D223" s="7"/>
      <c r="E223" s="7"/>
      <c r="F223" s="9"/>
      <c r="G223" s="7"/>
      <c r="H223" s="7"/>
    </row>
    <row r="224" spans="1:8" s="8" customFormat="1">
      <c r="A224" s="7"/>
      <c r="B224" s="7"/>
      <c r="C224" s="7"/>
      <c r="D224" s="7"/>
      <c r="E224" s="7"/>
      <c r="F224" s="9"/>
      <c r="G224" s="7"/>
      <c r="H224" s="7"/>
    </row>
    <row r="225" spans="1:8" s="8" customFormat="1">
      <c r="A225" s="7"/>
      <c r="B225" s="7"/>
      <c r="C225" s="7"/>
      <c r="D225" s="7"/>
      <c r="E225" s="7"/>
      <c r="F225" s="9"/>
      <c r="G225" s="7"/>
      <c r="H225" s="7"/>
    </row>
    <row r="226" spans="1:8" s="8" customFormat="1">
      <c r="A226" s="7"/>
      <c r="B226" s="7"/>
      <c r="C226" s="7"/>
      <c r="D226" s="7"/>
      <c r="E226" s="7"/>
      <c r="F226" s="9"/>
      <c r="G226" s="7"/>
      <c r="H226" s="7"/>
    </row>
    <row r="227" spans="1:8" s="8" customFormat="1">
      <c r="A227" s="7"/>
      <c r="B227" s="7"/>
      <c r="C227" s="7"/>
      <c r="D227" s="7"/>
      <c r="E227" s="7"/>
      <c r="F227" s="9"/>
      <c r="G227" s="7"/>
      <c r="H227" s="7"/>
    </row>
    <row r="228" spans="1:8" s="8" customFormat="1">
      <c r="A228" s="7"/>
      <c r="B228" s="7"/>
      <c r="C228" s="7"/>
      <c r="D228" s="7"/>
      <c r="E228" s="7"/>
      <c r="F228" s="9"/>
      <c r="G228" s="7"/>
      <c r="H228" s="7"/>
    </row>
    <row r="229" spans="1:8" s="8" customFormat="1">
      <c r="A229" s="7"/>
      <c r="B229" s="7"/>
      <c r="C229" s="7"/>
      <c r="D229" s="7"/>
      <c r="E229" s="7"/>
      <c r="F229" s="9"/>
      <c r="G229" s="7"/>
      <c r="H229" s="7"/>
    </row>
    <row r="230" spans="1:8" s="8" customFormat="1">
      <c r="A230" s="7"/>
      <c r="B230" s="7"/>
      <c r="C230" s="7"/>
      <c r="D230" s="7"/>
      <c r="E230" s="7"/>
      <c r="F230" s="9"/>
      <c r="G230" s="7"/>
      <c r="H230" s="7"/>
    </row>
    <row r="231" spans="1:8" s="8" customFormat="1">
      <c r="A231" s="7"/>
      <c r="B231" s="7"/>
      <c r="C231" s="7"/>
      <c r="D231" s="7"/>
      <c r="E231" s="7"/>
      <c r="F231" s="9"/>
      <c r="G231" s="7"/>
      <c r="H231" s="7"/>
    </row>
    <row r="232" spans="1:8" s="8" customFormat="1">
      <c r="A232" s="7"/>
      <c r="B232" s="7"/>
      <c r="C232" s="7"/>
      <c r="D232" s="7"/>
      <c r="E232" s="7"/>
      <c r="F232" s="9"/>
      <c r="G232" s="7"/>
      <c r="H232" s="7"/>
    </row>
    <row r="233" spans="1:8" s="8" customFormat="1">
      <c r="A233" s="7"/>
      <c r="B233" s="7"/>
      <c r="C233" s="7"/>
      <c r="D233" s="7"/>
      <c r="E233" s="7"/>
      <c r="F233" s="9"/>
      <c r="G233" s="7"/>
      <c r="H233" s="7"/>
    </row>
    <row r="234" spans="1:8" s="8" customFormat="1">
      <c r="A234" s="7"/>
      <c r="B234" s="7"/>
      <c r="C234" s="7"/>
      <c r="D234" s="7"/>
      <c r="E234" s="7"/>
      <c r="F234" s="9"/>
      <c r="G234" s="7"/>
      <c r="H234" s="7"/>
    </row>
    <row r="235" spans="1:8" s="8" customFormat="1">
      <c r="A235" s="7"/>
      <c r="B235" s="7"/>
      <c r="C235" s="7"/>
      <c r="D235" s="7"/>
      <c r="E235" s="7"/>
      <c r="F235" s="9"/>
      <c r="G235" s="7"/>
      <c r="H235" s="7"/>
    </row>
    <row r="236" spans="1:8" s="8" customFormat="1">
      <c r="A236" s="7"/>
      <c r="B236" s="7"/>
      <c r="C236" s="7"/>
      <c r="D236" s="7"/>
      <c r="E236" s="7"/>
      <c r="F236" s="9"/>
      <c r="G236" s="7"/>
      <c r="H236" s="7"/>
    </row>
    <row r="237" spans="1:8" s="8" customFormat="1">
      <c r="A237" s="7"/>
      <c r="B237" s="7"/>
      <c r="C237" s="7"/>
      <c r="D237" s="7"/>
      <c r="E237" s="7"/>
      <c r="F237" s="9"/>
      <c r="G237" s="7"/>
      <c r="H237" s="7"/>
    </row>
    <row r="238" spans="1:8" s="8" customFormat="1">
      <c r="A238" s="7"/>
      <c r="B238" s="7"/>
      <c r="C238" s="7"/>
      <c r="D238" s="7"/>
      <c r="E238" s="7"/>
      <c r="F238" s="9"/>
      <c r="G238" s="7"/>
      <c r="H238" s="7"/>
    </row>
    <row r="239" spans="1:8" s="8" customFormat="1">
      <c r="A239" s="7"/>
      <c r="B239" s="7"/>
      <c r="C239" s="7"/>
      <c r="D239" s="7"/>
      <c r="E239" s="7"/>
      <c r="F239" s="9"/>
      <c r="G239" s="7"/>
      <c r="H239" s="7"/>
    </row>
    <row r="240" spans="1:8" s="8" customFormat="1">
      <c r="A240" s="7"/>
      <c r="B240" s="7"/>
      <c r="C240" s="7"/>
      <c r="D240" s="7"/>
      <c r="E240" s="7"/>
      <c r="F240" s="9"/>
      <c r="G240" s="7"/>
      <c r="H240" s="7"/>
    </row>
    <row r="241" spans="1:8" s="8" customFormat="1">
      <c r="A241" s="7"/>
      <c r="B241" s="7"/>
      <c r="C241" s="7"/>
      <c r="D241" s="7"/>
      <c r="E241" s="7"/>
      <c r="F241" s="9"/>
      <c r="G241" s="7"/>
      <c r="H241" s="7"/>
    </row>
    <row r="242" spans="1:8" s="8" customFormat="1">
      <c r="A242" s="7"/>
      <c r="B242" s="7"/>
      <c r="C242" s="7"/>
      <c r="D242" s="7"/>
      <c r="E242" s="7"/>
      <c r="F242" s="9"/>
      <c r="G242" s="7"/>
      <c r="H242" s="7"/>
    </row>
    <row r="243" spans="1:8" s="8" customFormat="1">
      <c r="A243" s="7"/>
      <c r="B243" s="7"/>
      <c r="C243" s="7"/>
      <c r="D243" s="7"/>
      <c r="E243" s="7"/>
      <c r="F243" s="9"/>
      <c r="G243" s="7"/>
      <c r="H243" s="7"/>
    </row>
    <row r="244" spans="1:8" s="8" customFormat="1">
      <c r="A244" s="7"/>
      <c r="B244" s="7"/>
      <c r="C244" s="7"/>
      <c r="D244" s="7"/>
      <c r="E244" s="7"/>
      <c r="F244" s="9"/>
      <c r="G244" s="7"/>
      <c r="H244" s="7"/>
    </row>
    <row r="245" spans="1:8" s="8" customFormat="1">
      <c r="A245" s="7"/>
      <c r="B245" s="7"/>
      <c r="C245" s="7"/>
      <c r="D245" s="7"/>
      <c r="E245" s="7"/>
      <c r="F245" s="9"/>
      <c r="G245" s="7"/>
      <c r="H245" s="7"/>
    </row>
    <row r="246" spans="1:8" s="8" customFormat="1">
      <c r="A246" s="7"/>
      <c r="B246" s="7"/>
      <c r="C246" s="7"/>
      <c r="D246" s="7"/>
      <c r="E246" s="7"/>
      <c r="F246" s="9"/>
      <c r="G246" s="7"/>
      <c r="H246" s="7"/>
    </row>
    <row r="247" spans="1:8" s="8" customFormat="1">
      <c r="A247" s="7"/>
      <c r="B247" s="7"/>
      <c r="C247" s="7"/>
      <c r="D247" s="7"/>
      <c r="E247" s="7"/>
      <c r="F247" s="9"/>
      <c r="G247" s="7"/>
      <c r="H247" s="7"/>
    </row>
    <row r="248" spans="1:8" s="8" customFormat="1">
      <c r="A248" s="7"/>
      <c r="B248" s="7"/>
      <c r="C248" s="7"/>
      <c r="D248" s="7"/>
      <c r="E248" s="7"/>
      <c r="F248" s="9"/>
      <c r="G248" s="7"/>
      <c r="H248" s="7"/>
    </row>
    <row r="249" spans="1:8" s="8" customFormat="1">
      <c r="A249" s="7"/>
      <c r="B249" s="7"/>
      <c r="C249" s="7"/>
      <c r="D249" s="7"/>
      <c r="E249" s="7"/>
      <c r="F249" s="9"/>
      <c r="G249" s="7"/>
      <c r="H249" s="7"/>
    </row>
    <row r="250" spans="1:8" s="8" customFormat="1">
      <c r="A250" s="7"/>
      <c r="B250" s="7"/>
      <c r="C250" s="7"/>
      <c r="D250" s="7"/>
      <c r="E250" s="7"/>
      <c r="F250" s="9"/>
      <c r="G250" s="7"/>
      <c r="H250" s="7"/>
    </row>
    <row r="251" spans="1:8" s="8" customFormat="1">
      <c r="A251" s="7"/>
      <c r="B251" s="7"/>
      <c r="C251" s="7"/>
      <c r="D251" s="7"/>
      <c r="E251" s="7"/>
      <c r="F251" s="9"/>
      <c r="G251" s="7"/>
      <c r="H251" s="7"/>
    </row>
    <row r="252" spans="1:8" s="8" customFormat="1">
      <c r="A252" s="7"/>
      <c r="B252" s="7"/>
      <c r="C252" s="7"/>
      <c r="D252" s="7"/>
      <c r="E252" s="7"/>
      <c r="F252" s="9"/>
      <c r="G252" s="7"/>
      <c r="H252" s="7"/>
    </row>
    <row r="253" spans="1:8" s="8" customFormat="1">
      <c r="A253" s="7"/>
      <c r="B253" s="7"/>
      <c r="C253" s="7"/>
      <c r="D253" s="7"/>
      <c r="E253" s="7"/>
      <c r="F253" s="9"/>
      <c r="G253" s="7"/>
      <c r="H253" s="7"/>
    </row>
    <row r="254" spans="1:8" s="8" customFormat="1">
      <c r="A254" s="7"/>
      <c r="B254" s="7"/>
      <c r="C254" s="7"/>
      <c r="D254" s="7"/>
      <c r="E254" s="7"/>
      <c r="F254" s="9"/>
      <c r="G254" s="7"/>
      <c r="H254" s="7"/>
    </row>
    <row r="255" spans="1:8" s="8" customFormat="1">
      <c r="A255" s="7"/>
      <c r="B255" s="7"/>
      <c r="C255" s="7"/>
      <c r="D255" s="7"/>
      <c r="E255" s="7"/>
      <c r="F255" s="9"/>
      <c r="G255" s="7"/>
      <c r="H255" s="7"/>
    </row>
    <row r="256" spans="1:8" s="8" customFormat="1">
      <c r="A256" s="7"/>
      <c r="B256" s="7"/>
      <c r="C256" s="7"/>
      <c r="D256" s="7"/>
      <c r="E256" s="7"/>
      <c r="F256" s="9"/>
      <c r="G256" s="7"/>
      <c r="H256" s="7"/>
    </row>
    <row r="257" spans="1:8" s="8" customFormat="1">
      <c r="A257" s="7"/>
      <c r="B257" s="7"/>
      <c r="C257" s="7"/>
      <c r="D257" s="7"/>
      <c r="E257" s="7"/>
      <c r="F257" s="9"/>
      <c r="G257" s="7"/>
      <c r="H257" s="7"/>
    </row>
    <row r="258" spans="1:8" s="8" customFormat="1">
      <c r="A258" s="7"/>
      <c r="B258" s="7"/>
      <c r="C258" s="7"/>
      <c r="D258" s="7"/>
      <c r="E258" s="7"/>
      <c r="F258" s="9"/>
      <c r="G258" s="7"/>
      <c r="H258" s="7"/>
    </row>
    <row r="259" spans="1:8" s="8" customFormat="1">
      <c r="A259" s="7"/>
      <c r="B259" s="7"/>
      <c r="C259" s="7"/>
      <c r="D259" s="7"/>
      <c r="E259" s="7"/>
      <c r="F259" s="9"/>
      <c r="G259" s="7"/>
      <c r="H259" s="7"/>
    </row>
    <row r="260" spans="1:8" s="8" customFormat="1">
      <c r="A260" s="7"/>
      <c r="B260" s="7"/>
      <c r="C260" s="7"/>
      <c r="D260" s="7"/>
      <c r="E260" s="7"/>
      <c r="F260" s="9"/>
      <c r="G260" s="7"/>
      <c r="H260" s="7"/>
    </row>
  </sheetData>
  <sheetProtection password="C636" sheet="1" objects="1" scenarios="1"/>
  <mergeCells count="3">
    <mergeCell ref="A46:E46"/>
    <mergeCell ref="A47:E47"/>
    <mergeCell ref="A1:D1"/>
  </mergeCells>
  <conditionalFormatting sqref="D10:D18">
    <cfRule type="containsText" dxfId="10" priority="8" operator="containsText" text="Complete">
      <formula>NOT(ISERROR(SEARCH("Complete",D10)))</formula>
    </cfRule>
    <cfRule type="containsText" dxfId="9" priority="9" operator="containsText" text="failed">
      <formula>NOT(ISERROR(SEARCH("failed",D10)))</formula>
    </cfRule>
  </conditionalFormatting>
  <conditionalFormatting sqref="D19">
    <cfRule type="containsText" dxfId="8" priority="1" operator="containsText" text="100">
      <formula>NOT(ISERROR(SEARCH("100",D19)))</formula>
    </cfRule>
  </conditionalFormatting>
  <conditionalFormatting sqref="E10:E17">
    <cfRule type="containsText" dxfId="7" priority="2" operator="containsText" text="5">
      <formula>NOT(ISERROR(SEARCH("5",E10)))</formula>
    </cfRule>
    <cfRule type="containsText" dxfId="6" priority="3" operator="containsText" text=".">
      <formula>NOT(ISERROR(SEARCH(".",E10)))</formula>
    </cfRule>
    <cfRule type="containsText" dxfId="5" priority="4" operator="containsText" text="100">
      <formula>NOT(ISERROR(SEARCH("100",E10)))</formula>
    </cfRule>
  </conditionalFormatting>
  <pageMargins left="0.7" right="0.7" top="0.75" bottom="0.75" header="0.3" footer="0.3"/>
  <pageSetup paperSize="9" scale="67"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236"/>
  <sheetViews>
    <sheetView zoomScaleNormal="100" workbookViewId="0">
      <selection activeCell="F11" sqref="F11"/>
    </sheetView>
  </sheetViews>
  <sheetFormatPr defaultColWidth="9.140625" defaultRowHeight="15"/>
  <cols>
    <col min="1" max="1" width="5.7109375" style="3" customWidth="1"/>
    <col min="2" max="2" width="40.140625" style="3" customWidth="1"/>
    <col min="3" max="3" width="11.7109375" style="3" bestFit="1" customWidth="1"/>
    <col min="4" max="4" width="69.7109375" style="3" bestFit="1" customWidth="1"/>
    <col min="5" max="5" width="2.5703125" style="3" customWidth="1"/>
    <col min="6" max="6" width="24" style="9" customWidth="1"/>
    <col min="7" max="7" width="11.5703125" style="7" hidden="1" customWidth="1"/>
    <col min="8" max="8" width="18" style="7" hidden="1" customWidth="1"/>
    <col min="9" max="9" width="10" style="8" hidden="1" customWidth="1"/>
    <col min="10" max="13" width="0" style="8" hidden="1" customWidth="1"/>
    <col min="14" max="36" width="9.140625" style="8"/>
    <col min="37" max="16384" width="9.140625" style="4"/>
  </cols>
  <sheetData>
    <row r="1" spans="1:12" ht="81" customHeight="1">
      <c r="A1" s="242" t="s">
        <v>207</v>
      </c>
      <c r="B1" s="243"/>
      <c r="C1" s="243"/>
      <c r="D1" s="243"/>
      <c r="E1" s="106"/>
      <c r="F1" s="6"/>
      <c r="L1" s="9"/>
    </row>
    <row r="2" spans="1:12" s="8" customFormat="1">
      <c r="A2" s="190"/>
      <c r="B2" s="191"/>
      <c r="C2" s="191"/>
      <c r="D2" s="191"/>
      <c r="E2" s="192"/>
      <c r="F2" s="21"/>
      <c r="G2" s="22"/>
    </row>
    <row r="3" spans="1:12" s="8" customFormat="1">
      <c r="A3" s="245" t="s">
        <v>208</v>
      </c>
      <c r="B3" s="245"/>
      <c r="C3" s="245"/>
      <c r="D3" s="245"/>
      <c r="E3" s="246"/>
      <c r="F3" s="22"/>
      <c r="G3" s="23"/>
    </row>
    <row r="4" spans="1:12" s="8" customFormat="1" ht="31.5" customHeight="1">
      <c r="A4" s="115"/>
      <c r="B4" s="247" t="s">
        <v>209</v>
      </c>
      <c r="C4" s="247"/>
      <c r="D4" s="247"/>
      <c r="E4" s="192"/>
      <c r="F4" s="22"/>
      <c r="G4" s="22"/>
    </row>
    <row r="5" spans="1:12" s="8" customFormat="1" ht="15.75" thickBot="1">
      <c r="A5" s="115"/>
      <c r="B5" s="200" t="s">
        <v>210</v>
      </c>
      <c r="C5" s="200"/>
      <c r="D5" s="200"/>
      <c r="E5" s="192"/>
      <c r="F5" s="22"/>
      <c r="G5" s="22"/>
    </row>
    <row r="6" spans="1:12" s="8" customFormat="1" ht="31.5" customHeight="1" thickBot="1">
      <c r="A6" s="115"/>
      <c r="B6" s="201"/>
      <c r="C6" s="251" t="s">
        <v>211</v>
      </c>
      <c r="D6" s="247"/>
      <c r="E6" s="192"/>
      <c r="F6" s="22"/>
      <c r="G6" s="22"/>
    </row>
    <row r="7" spans="1:12" s="8" customFormat="1">
      <c r="A7" s="115"/>
      <c r="B7" s="199"/>
      <c r="C7" s="115"/>
      <c r="D7" s="115"/>
      <c r="E7" s="192"/>
      <c r="F7" s="22"/>
      <c r="G7" s="22"/>
    </row>
    <row r="8" spans="1:12" s="8" customFormat="1">
      <c r="A8" s="245" t="s">
        <v>212</v>
      </c>
      <c r="B8" s="245"/>
      <c r="C8" s="245"/>
      <c r="D8" s="245"/>
      <c r="E8" s="246"/>
      <c r="F8" s="22"/>
      <c r="G8" s="22"/>
    </row>
    <row r="9" spans="1:12" s="8" customFormat="1">
      <c r="A9" s="202"/>
      <c r="B9" s="203"/>
      <c r="C9" s="204"/>
      <c r="D9" s="205"/>
      <c r="E9" s="206"/>
      <c r="F9" s="22"/>
      <c r="G9" s="22"/>
    </row>
    <row r="10" spans="1:12" s="8" customFormat="1">
      <c r="A10" s="202"/>
      <c r="B10" s="154"/>
      <c r="C10" s="154"/>
      <c r="D10" s="164"/>
      <c r="E10" s="207"/>
      <c r="F10" s="22"/>
      <c r="G10" s="87">
        <f>COUNTIF('A Company Info'!D:D,"X")</f>
        <v>12</v>
      </c>
      <c r="H10" s="87">
        <f>COUNTIF('A Company Info'!D:D,"!")</f>
        <v>0</v>
      </c>
      <c r="I10" s="90"/>
      <c r="J10" s="89"/>
    </row>
    <row r="11" spans="1:12" s="8" customFormat="1">
      <c r="A11" s="202"/>
      <c r="B11" s="208"/>
      <c r="C11" s="208"/>
      <c r="D11" s="164"/>
      <c r="E11" s="207"/>
      <c r="F11" s="21"/>
      <c r="G11" s="87">
        <f>COUNTIF('B Financial'!D:D,"X")</f>
        <v>4</v>
      </c>
      <c r="H11" s="87">
        <f>COUNTIF('B Financial'!D:D,"!")</f>
        <v>0</v>
      </c>
      <c r="I11" s="90"/>
      <c r="J11" s="89"/>
    </row>
    <row r="12" spans="1:12" s="8" customFormat="1" ht="16.5">
      <c r="A12" s="202"/>
      <c r="B12" s="208"/>
      <c r="C12" s="208"/>
      <c r="D12" s="164"/>
      <c r="E12" s="207"/>
      <c r="F12" s="24"/>
      <c r="G12" s="87">
        <f>COUNTIF('C Insurance'!D:D,"X")</f>
        <v>2</v>
      </c>
      <c r="I12" s="90"/>
      <c r="J12" s="89"/>
    </row>
    <row r="13" spans="1:12" s="8" customFormat="1">
      <c r="A13" s="209"/>
      <c r="B13" s="210"/>
      <c r="C13" s="210"/>
      <c r="D13" s="211"/>
      <c r="E13" s="207"/>
      <c r="F13" s="21"/>
      <c r="G13" s="87">
        <f>COUNTIF('D Health &amp; Safety'!D:D,"X")</f>
        <v>6</v>
      </c>
      <c r="H13" s="9"/>
      <c r="I13" s="90"/>
      <c r="J13" s="89"/>
    </row>
    <row r="14" spans="1:12" s="8" customFormat="1">
      <c r="A14" s="209"/>
      <c r="B14" s="210"/>
      <c r="C14" s="210"/>
      <c r="D14" s="211"/>
      <c r="E14" s="207"/>
      <c r="F14" s="21"/>
      <c r="G14" s="87">
        <f>COUNTIF('F Quality'!D:D,"X")</f>
        <v>7</v>
      </c>
      <c r="I14" s="90"/>
      <c r="J14" s="89"/>
    </row>
    <row r="15" spans="1:12" s="8" customFormat="1" ht="16.5">
      <c r="A15" s="209"/>
      <c r="B15" s="210"/>
      <c r="C15" s="210"/>
      <c r="D15" s="211"/>
      <c r="E15" s="207"/>
      <c r="F15" s="24"/>
      <c r="G15" s="87">
        <f>COUNTIF('G Training'!D:D,"X")</f>
        <v>5</v>
      </c>
      <c r="I15" s="90"/>
      <c r="J15" s="89"/>
    </row>
    <row r="16" spans="1:12" s="8" customFormat="1">
      <c r="A16" s="209"/>
      <c r="B16" s="210"/>
      <c r="C16" s="210"/>
      <c r="D16" s="211"/>
      <c r="E16" s="207"/>
      <c r="F16" s="21"/>
      <c r="G16" s="87">
        <f>COUNTIF('H Environment'!D:D,"X")</f>
        <v>3</v>
      </c>
      <c r="I16" s="90"/>
      <c r="J16" s="89"/>
    </row>
    <row r="17" spans="1:11" s="8" customFormat="1">
      <c r="A17" s="209"/>
      <c r="B17" s="210"/>
      <c r="C17" s="210"/>
      <c r="D17" s="211"/>
      <c r="E17" s="207"/>
      <c r="F17" s="21"/>
      <c r="G17" s="87">
        <f>COUNTIF('H Environment'!D:D,"X")</f>
        <v>3</v>
      </c>
      <c r="I17" s="90"/>
      <c r="J17" s="89"/>
    </row>
    <row r="18" spans="1:11" s="8" customFormat="1">
      <c r="A18" s="209"/>
      <c r="B18" s="210"/>
      <c r="C18" s="210"/>
      <c r="D18" s="211"/>
      <c r="E18" s="207"/>
      <c r="F18" s="21"/>
      <c r="G18" s="87">
        <f>COUNTIF('H Environment'!D:D,"X")</f>
        <v>3</v>
      </c>
      <c r="I18" s="90"/>
      <c r="J18" s="89"/>
    </row>
    <row r="19" spans="1:11" s="8" customFormat="1">
      <c r="A19" s="248" t="s">
        <v>213</v>
      </c>
      <c r="B19" s="249"/>
      <c r="C19" s="249"/>
      <c r="D19" s="249"/>
      <c r="E19" s="250"/>
      <c r="F19" s="23"/>
      <c r="G19" s="87">
        <f>COUNTIF('C Insurance'!G:G,"1")</f>
        <v>0</v>
      </c>
      <c r="I19" s="92">
        <f t="shared" ref="I19" si="0">C19</f>
        <v>0</v>
      </c>
    </row>
    <row r="20" spans="1:11" s="8" customFormat="1">
      <c r="A20" s="198">
        <v>1</v>
      </c>
      <c r="B20" s="244" t="s">
        <v>214</v>
      </c>
      <c r="C20" s="244"/>
      <c r="D20" s="244"/>
      <c r="E20" s="193"/>
      <c r="F20" s="23"/>
      <c r="G20" s="87">
        <f>COUNTIF('D Health &amp; Safety'!G:G,"1")</f>
        <v>0</v>
      </c>
      <c r="I20" s="92" t="e">
        <f>#REF!</f>
        <v>#REF!</v>
      </c>
    </row>
    <row r="21" spans="1:11" s="8" customFormat="1">
      <c r="A21" s="198">
        <v>2</v>
      </c>
      <c r="B21" s="244" t="s">
        <v>215</v>
      </c>
      <c r="C21" s="244"/>
      <c r="D21" s="244"/>
      <c r="E21" s="194"/>
      <c r="F21" s="23"/>
      <c r="G21" s="87">
        <f>COUNTIF('E Experience'!G:G,"1")</f>
        <v>0</v>
      </c>
      <c r="H21" s="8">
        <v>12</v>
      </c>
      <c r="I21" s="92" t="e">
        <f>#REF!</f>
        <v>#REF!</v>
      </c>
      <c r="J21" s="8" t="e">
        <f t="shared" ref="J21:J23" si="1">I21/H21</f>
        <v>#REF!</v>
      </c>
      <c r="K21" s="8" t="e">
        <f t="shared" ref="K21:K23" si="2">G21*J21</f>
        <v>#REF!</v>
      </c>
    </row>
    <row r="22" spans="1:11" s="8" customFormat="1">
      <c r="A22" s="198">
        <v>3</v>
      </c>
      <c r="B22" s="244" t="s">
        <v>216</v>
      </c>
      <c r="C22" s="244"/>
      <c r="D22" s="244"/>
      <c r="E22" s="194"/>
      <c r="F22" s="23"/>
      <c r="G22" s="87"/>
      <c r="I22" s="92"/>
    </row>
    <row r="23" spans="1:11" s="8" customFormat="1">
      <c r="A23" s="198"/>
      <c r="B23" s="227"/>
      <c r="C23" s="227"/>
      <c r="D23" s="227"/>
      <c r="E23" s="194"/>
      <c r="F23" s="22"/>
      <c r="G23" s="87">
        <f>COUNTIF('F Quality'!G:G,"1")</f>
        <v>0</v>
      </c>
      <c r="H23" s="8">
        <v>7</v>
      </c>
      <c r="I23" s="92" t="e">
        <f>#REF!</f>
        <v>#REF!</v>
      </c>
      <c r="J23" s="8" t="e">
        <f t="shared" si="1"/>
        <v>#REF!</v>
      </c>
      <c r="K23" s="8" t="e">
        <f t="shared" si="2"/>
        <v>#REF!</v>
      </c>
    </row>
    <row r="24" spans="1:11" s="8" customFormat="1" ht="15.75" thickBot="1">
      <c r="A24" s="195"/>
      <c r="B24" s="196"/>
      <c r="C24" s="196"/>
      <c r="D24" s="196"/>
      <c r="E24" s="197"/>
      <c r="F24" s="23"/>
      <c r="G24" s="25"/>
      <c r="H24" s="7"/>
    </row>
    <row r="25" spans="1:11" s="8" customFormat="1">
      <c r="A25" s="7"/>
      <c r="B25" s="7"/>
      <c r="C25" s="7"/>
      <c r="D25" s="7"/>
      <c r="E25" s="7"/>
      <c r="F25" s="9"/>
      <c r="G25" s="7"/>
      <c r="H25" s="10"/>
    </row>
    <row r="26" spans="1:11" s="8" customFormat="1" hidden="1">
      <c r="A26" s="7"/>
      <c r="B26" s="7"/>
      <c r="C26" s="7"/>
      <c r="D26" s="7"/>
      <c r="E26" s="7"/>
      <c r="F26" s="9"/>
      <c r="G26" s="7"/>
      <c r="H26" s="10"/>
    </row>
    <row r="27" spans="1:11" s="8" customFormat="1" hidden="1">
      <c r="A27" s="7"/>
      <c r="B27" s="11" t="s">
        <v>36</v>
      </c>
      <c r="C27" s="7"/>
      <c r="D27" s="7"/>
      <c r="E27" s="7"/>
      <c r="F27" s="9"/>
      <c r="G27" s="7"/>
      <c r="H27" s="10"/>
    </row>
    <row r="28" spans="1:11" s="8" customFormat="1" ht="15.75" hidden="1" thickBot="1">
      <c r="A28" s="7"/>
      <c r="B28" s="12" t="s">
        <v>37</v>
      </c>
      <c r="C28" s="7"/>
      <c r="D28" s="7"/>
      <c r="E28" s="7"/>
      <c r="F28" s="9"/>
      <c r="G28" s="7"/>
      <c r="H28" s="10"/>
    </row>
    <row r="29" spans="1:11" s="8" customFormat="1" hidden="1">
      <c r="A29" s="7"/>
      <c r="B29" s="7"/>
      <c r="C29" s="7"/>
      <c r="D29" s="7"/>
      <c r="E29" s="7"/>
      <c r="F29" s="9"/>
      <c r="G29" s="7"/>
      <c r="H29" s="7"/>
    </row>
    <row r="30" spans="1:11" s="8" customFormat="1" hidden="1">
      <c r="A30" s="7"/>
      <c r="B30" s="13" t="s">
        <v>38</v>
      </c>
      <c r="C30" s="9"/>
      <c r="D30" s="7"/>
      <c r="E30" s="7"/>
      <c r="F30" s="9"/>
      <c r="G30" s="7"/>
      <c r="H30" s="7"/>
    </row>
    <row r="31" spans="1:11" s="8" customFormat="1" hidden="1">
      <c r="A31" s="7"/>
      <c r="B31" s="14" t="s">
        <v>39</v>
      </c>
      <c r="C31" s="9"/>
      <c r="D31" s="7"/>
      <c r="E31" s="7"/>
      <c r="F31" s="9"/>
      <c r="G31" s="7"/>
      <c r="H31" s="7"/>
    </row>
    <row r="32" spans="1:11" s="8" customFormat="1" hidden="1">
      <c r="A32" s="7"/>
      <c r="B32" s="14" t="s">
        <v>40</v>
      </c>
      <c r="C32" s="9"/>
      <c r="D32" s="7"/>
      <c r="E32" s="7"/>
      <c r="F32" s="9"/>
      <c r="G32" s="7"/>
      <c r="H32" s="7"/>
    </row>
    <row r="33" spans="1:8" s="8" customFormat="1" hidden="1">
      <c r="A33" s="7"/>
      <c r="B33" s="14" t="s">
        <v>41</v>
      </c>
      <c r="C33" s="9"/>
      <c r="D33" s="7"/>
      <c r="E33" s="7"/>
      <c r="F33" s="9"/>
      <c r="G33" s="7"/>
      <c r="H33" s="7"/>
    </row>
    <row r="34" spans="1:8" s="8" customFormat="1" hidden="1">
      <c r="A34" s="7"/>
      <c r="B34" s="14" t="s">
        <v>42</v>
      </c>
      <c r="C34" s="9"/>
      <c r="D34" s="7"/>
      <c r="E34" s="7"/>
      <c r="F34" s="9"/>
      <c r="G34" s="7"/>
      <c r="H34" s="7"/>
    </row>
    <row r="35" spans="1:8" s="8" customFormat="1" hidden="1">
      <c r="A35" s="7"/>
      <c r="B35" s="14" t="s">
        <v>43</v>
      </c>
      <c r="C35" s="9"/>
      <c r="D35" s="7"/>
      <c r="E35" s="7"/>
      <c r="F35" s="9"/>
      <c r="G35" s="7"/>
      <c r="H35" s="7"/>
    </row>
    <row r="36" spans="1:8" s="8" customFormat="1" hidden="1">
      <c r="A36" s="7"/>
      <c r="B36" s="14" t="s">
        <v>44</v>
      </c>
      <c r="C36" s="9"/>
      <c r="D36" s="7"/>
      <c r="E36" s="7"/>
      <c r="F36" s="9"/>
      <c r="G36" s="7"/>
      <c r="H36" s="7"/>
    </row>
    <row r="37" spans="1:8" s="8" customFormat="1" ht="15.75" hidden="1" thickBot="1">
      <c r="A37" s="7"/>
      <c r="B37" s="15" t="s">
        <v>35</v>
      </c>
      <c r="C37" s="9"/>
      <c r="D37" s="7"/>
      <c r="E37" s="7"/>
      <c r="F37" s="9"/>
      <c r="G37" s="7"/>
      <c r="H37" s="7"/>
    </row>
    <row r="38" spans="1:8" s="8" customFormat="1" hidden="1">
      <c r="A38" s="7"/>
      <c r="B38" s="7"/>
      <c r="C38" s="7"/>
      <c r="D38" s="7"/>
      <c r="E38" s="7"/>
      <c r="F38" s="9"/>
      <c r="G38" s="7"/>
      <c r="H38" s="7"/>
    </row>
    <row r="39" spans="1:8" s="8" customFormat="1" hidden="1">
      <c r="A39" s="7"/>
      <c r="B39" s="16" t="s">
        <v>45</v>
      </c>
      <c r="C39" s="88"/>
      <c r="D39" s="7"/>
      <c r="E39" s="7"/>
      <c r="F39" s="9"/>
      <c r="G39" s="7"/>
      <c r="H39" s="7"/>
    </row>
    <row r="40" spans="1:8" s="8" customFormat="1" hidden="1">
      <c r="A40" s="7"/>
      <c r="B40" s="17" t="s">
        <v>46</v>
      </c>
      <c r="C40" s="88"/>
      <c r="D40" s="7"/>
      <c r="E40" s="7"/>
      <c r="F40" s="9"/>
      <c r="G40" s="7"/>
      <c r="H40" s="7"/>
    </row>
    <row r="41" spans="1:8" s="8" customFormat="1" hidden="1">
      <c r="A41" s="7"/>
      <c r="B41" s="17" t="s">
        <v>47</v>
      </c>
      <c r="C41" s="88"/>
      <c r="D41" s="7"/>
      <c r="E41" s="7"/>
      <c r="F41" s="9"/>
      <c r="G41" s="7"/>
      <c r="H41" s="7"/>
    </row>
    <row r="42" spans="1:8" s="8" customFormat="1" hidden="1">
      <c r="B42" s="17" t="s">
        <v>48</v>
      </c>
      <c r="C42" s="88"/>
      <c r="F42" s="9"/>
      <c r="G42" s="7"/>
      <c r="H42" s="7"/>
    </row>
    <row r="43" spans="1:8" s="8" customFormat="1" ht="15.75" hidden="1" thickBot="1">
      <c r="B43" s="18" t="s">
        <v>49</v>
      </c>
      <c r="C43" s="88"/>
      <c r="F43" s="9"/>
      <c r="G43" s="7"/>
      <c r="H43" s="7"/>
    </row>
    <row r="44" spans="1:8" s="8" customFormat="1" hidden="1">
      <c r="B44" s="7"/>
      <c r="C44" s="7"/>
      <c r="F44" s="9"/>
      <c r="G44" s="7"/>
      <c r="H44" s="7"/>
    </row>
    <row r="45" spans="1:8" s="8" customFormat="1" hidden="1">
      <c r="B45" s="7"/>
      <c r="C45" s="7"/>
      <c r="F45" s="9"/>
      <c r="G45" s="7"/>
      <c r="H45" s="7"/>
    </row>
    <row r="46" spans="1:8" s="8" customFormat="1" hidden="1">
      <c r="B46" s="11">
        <v>1900</v>
      </c>
      <c r="C46" s="7"/>
      <c r="F46" s="9"/>
      <c r="G46" s="7"/>
      <c r="H46" s="7"/>
    </row>
    <row r="47" spans="1:8" s="8" customFormat="1" hidden="1">
      <c r="B47" s="19">
        <v>1901</v>
      </c>
      <c r="C47" s="7"/>
      <c r="F47" s="9"/>
      <c r="G47" s="7"/>
      <c r="H47" s="7"/>
    </row>
    <row r="48" spans="1:8" s="8" customFormat="1" hidden="1">
      <c r="B48" s="19">
        <v>1902</v>
      </c>
      <c r="C48" s="7"/>
      <c r="F48" s="9"/>
      <c r="G48" s="7"/>
      <c r="H48" s="7"/>
    </row>
    <row r="49" spans="1:8" s="8" customFormat="1" hidden="1">
      <c r="B49" s="19">
        <v>1903</v>
      </c>
      <c r="C49" s="7"/>
      <c r="F49" s="9"/>
      <c r="G49" s="7"/>
      <c r="H49" s="7"/>
    </row>
    <row r="50" spans="1:8" s="8" customFormat="1" hidden="1">
      <c r="B50" s="19">
        <v>1904</v>
      </c>
      <c r="C50" s="7"/>
      <c r="F50" s="9"/>
      <c r="G50" s="7"/>
      <c r="H50" s="7"/>
    </row>
    <row r="51" spans="1:8" s="8" customFormat="1" hidden="1">
      <c r="B51" s="19">
        <v>1905</v>
      </c>
      <c r="C51" s="7"/>
      <c r="F51" s="9"/>
      <c r="G51" s="7"/>
      <c r="H51" s="7"/>
    </row>
    <row r="52" spans="1:8" s="8" customFormat="1" hidden="1">
      <c r="B52" s="19">
        <v>1906</v>
      </c>
      <c r="C52" s="7"/>
      <c r="F52" s="9"/>
      <c r="G52" s="7"/>
      <c r="H52" s="7"/>
    </row>
    <row r="53" spans="1:8" s="8" customFormat="1" hidden="1">
      <c r="A53" s="7"/>
      <c r="B53" s="19">
        <v>1907</v>
      </c>
      <c r="C53" s="7"/>
      <c r="D53" s="7"/>
      <c r="E53" s="7"/>
      <c r="F53" s="9"/>
      <c r="G53" s="7"/>
      <c r="H53" s="7"/>
    </row>
    <row r="54" spans="1:8" s="8" customFormat="1" hidden="1">
      <c r="A54" s="7"/>
      <c r="B54" s="19">
        <v>1908</v>
      </c>
      <c r="C54" s="7"/>
      <c r="D54" s="7"/>
      <c r="E54" s="7"/>
      <c r="F54" s="9"/>
      <c r="G54" s="7"/>
      <c r="H54" s="7"/>
    </row>
    <row r="55" spans="1:8" s="8" customFormat="1" hidden="1">
      <c r="A55" s="7"/>
      <c r="B55" s="19">
        <v>1909</v>
      </c>
      <c r="C55" s="7"/>
      <c r="D55" s="7"/>
      <c r="E55" s="7"/>
      <c r="F55" s="9"/>
      <c r="G55" s="7"/>
      <c r="H55" s="7"/>
    </row>
    <row r="56" spans="1:8" s="8" customFormat="1" hidden="1">
      <c r="A56" s="7"/>
      <c r="B56" s="19">
        <v>1910</v>
      </c>
      <c r="C56" s="7"/>
      <c r="D56" s="7"/>
      <c r="E56" s="7"/>
      <c r="F56" s="9"/>
      <c r="G56" s="7"/>
      <c r="H56" s="7"/>
    </row>
    <row r="57" spans="1:8" s="8" customFormat="1" hidden="1">
      <c r="A57" s="7"/>
      <c r="B57" s="19">
        <v>1911</v>
      </c>
      <c r="C57" s="7"/>
      <c r="D57" s="7"/>
      <c r="E57" s="7"/>
      <c r="F57" s="9"/>
      <c r="G57" s="7"/>
      <c r="H57" s="7"/>
    </row>
    <row r="58" spans="1:8" s="8" customFormat="1" hidden="1">
      <c r="A58" s="7"/>
      <c r="B58" s="19">
        <v>1912</v>
      </c>
      <c r="C58" s="7"/>
      <c r="D58" s="7"/>
      <c r="E58" s="7"/>
      <c r="F58" s="9"/>
      <c r="G58" s="7"/>
      <c r="H58" s="7"/>
    </row>
    <row r="59" spans="1:8" s="8" customFormat="1" hidden="1">
      <c r="A59" s="7"/>
      <c r="B59" s="19">
        <v>1913</v>
      </c>
      <c r="C59" s="7"/>
      <c r="D59" s="7"/>
      <c r="E59" s="7"/>
      <c r="F59" s="9"/>
      <c r="G59" s="7"/>
      <c r="H59" s="7"/>
    </row>
    <row r="60" spans="1:8" s="8" customFormat="1" hidden="1">
      <c r="A60" s="7"/>
      <c r="B60" s="19">
        <v>1914</v>
      </c>
      <c r="C60" s="7"/>
      <c r="D60" s="7"/>
      <c r="E60" s="7"/>
      <c r="F60" s="9"/>
      <c r="G60" s="7"/>
      <c r="H60" s="7"/>
    </row>
    <row r="61" spans="1:8" s="8" customFormat="1" hidden="1">
      <c r="A61" s="7"/>
      <c r="B61" s="19">
        <v>1915</v>
      </c>
      <c r="C61" s="7"/>
      <c r="D61" s="7"/>
      <c r="E61" s="7"/>
      <c r="F61" s="9"/>
      <c r="G61" s="7"/>
      <c r="H61" s="7"/>
    </row>
    <row r="62" spans="1:8" s="8" customFormat="1" hidden="1">
      <c r="A62" s="7"/>
      <c r="B62" s="19">
        <v>1916</v>
      </c>
      <c r="C62" s="7"/>
      <c r="D62" s="7"/>
      <c r="E62" s="7"/>
      <c r="F62" s="9"/>
      <c r="G62" s="7"/>
      <c r="H62" s="7"/>
    </row>
    <row r="63" spans="1:8" s="8" customFormat="1" hidden="1">
      <c r="A63" s="7"/>
      <c r="B63" s="19">
        <v>1917</v>
      </c>
      <c r="C63" s="7"/>
      <c r="D63" s="7"/>
      <c r="E63" s="7"/>
      <c r="F63" s="9"/>
      <c r="G63" s="7"/>
      <c r="H63" s="7"/>
    </row>
    <row r="64" spans="1:8" s="8" customFormat="1" hidden="1">
      <c r="A64" s="7"/>
      <c r="B64" s="19">
        <v>1918</v>
      </c>
      <c r="C64" s="7"/>
      <c r="D64" s="7"/>
      <c r="E64" s="7"/>
      <c r="F64" s="9"/>
      <c r="G64" s="7"/>
      <c r="H64" s="7"/>
    </row>
    <row r="65" spans="1:8" s="8" customFormat="1" hidden="1">
      <c r="A65" s="7"/>
      <c r="B65" s="19">
        <v>1919</v>
      </c>
      <c r="C65" s="7"/>
      <c r="D65" s="7"/>
      <c r="E65" s="7"/>
      <c r="F65" s="9"/>
      <c r="G65" s="7"/>
      <c r="H65" s="7"/>
    </row>
    <row r="66" spans="1:8" s="8" customFormat="1" hidden="1">
      <c r="A66" s="7"/>
      <c r="B66" s="19">
        <v>1920</v>
      </c>
      <c r="C66" s="7"/>
      <c r="D66" s="7"/>
      <c r="E66" s="7"/>
      <c r="F66" s="9"/>
      <c r="G66" s="7"/>
      <c r="H66" s="7"/>
    </row>
    <row r="67" spans="1:8" s="8" customFormat="1" hidden="1">
      <c r="A67" s="7"/>
      <c r="B67" s="19">
        <v>1921</v>
      </c>
      <c r="C67" s="7"/>
      <c r="D67" s="7"/>
      <c r="E67" s="7"/>
      <c r="F67" s="9"/>
      <c r="G67" s="7"/>
      <c r="H67" s="7"/>
    </row>
    <row r="68" spans="1:8" s="8" customFormat="1" hidden="1">
      <c r="A68" s="7"/>
      <c r="B68" s="19">
        <v>1922</v>
      </c>
      <c r="C68" s="7"/>
      <c r="D68" s="7"/>
      <c r="E68" s="7"/>
      <c r="F68" s="9"/>
      <c r="G68" s="7"/>
      <c r="H68" s="7"/>
    </row>
    <row r="69" spans="1:8" s="8" customFormat="1" hidden="1">
      <c r="A69" s="7"/>
      <c r="B69" s="19">
        <v>1923</v>
      </c>
      <c r="C69" s="7"/>
      <c r="D69" s="7"/>
      <c r="E69" s="7"/>
      <c r="F69" s="9"/>
      <c r="G69" s="7"/>
      <c r="H69" s="7"/>
    </row>
    <row r="70" spans="1:8" s="8" customFormat="1" hidden="1">
      <c r="A70" s="7"/>
      <c r="B70" s="19">
        <v>1924</v>
      </c>
      <c r="C70" s="7"/>
      <c r="D70" s="7"/>
      <c r="E70" s="7"/>
      <c r="F70" s="9"/>
      <c r="G70" s="7"/>
      <c r="H70" s="7"/>
    </row>
    <row r="71" spans="1:8" s="8" customFormat="1" hidden="1">
      <c r="A71" s="7"/>
      <c r="B71" s="19">
        <v>1925</v>
      </c>
      <c r="C71" s="7"/>
      <c r="D71" s="7"/>
      <c r="E71" s="7"/>
      <c r="F71" s="9"/>
      <c r="G71" s="7"/>
      <c r="H71" s="7"/>
    </row>
    <row r="72" spans="1:8" s="8" customFormat="1" hidden="1">
      <c r="A72" s="7"/>
      <c r="B72" s="19">
        <v>1926</v>
      </c>
      <c r="C72" s="7"/>
      <c r="D72" s="7"/>
      <c r="E72" s="7"/>
      <c r="F72" s="9"/>
      <c r="G72" s="7"/>
      <c r="H72" s="7"/>
    </row>
    <row r="73" spans="1:8" s="8" customFormat="1" hidden="1">
      <c r="A73" s="7"/>
      <c r="B73" s="19">
        <v>1927</v>
      </c>
      <c r="C73" s="7"/>
      <c r="D73" s="7"/>
      <c r="E73" s="7"/>
      <c r="F73" s="9"/>
      <c r="G73" s="7"/>
      <c r="H73" s="7"/>
    </row>
    <row r="74" spans="1:8" s="8" customFormat="1" hidden="1">
      <c r="A74" s="7"/>
      <c r="B74" s="19">
        <v>1928</v>
      </c>
      <c r="C74" s="7"/>
      <c r="D74" s="7"/>
      <c r="E74" s="7"/>
      <c r="F74" s="9"/>
      <c r="G74" s="7"/>
      <c r="H74" s="7"/>
    </row>
    <row r="75" spans="1:8" s="8" customFormat="1" hidden="1">
      <c r="A75" s="7"/>
      <c r="B75" s="19">
        <v>1929</v>
      </c>
      <c r="C75" s="7"/>
      <c r="D75" s="7"/>
      <c r="E75" s="7"/>
      <c r="F75" s="9"/>
      <c r="G75" s="7"/>
      <c r="H75" s="7"/>
    </row>
    <row r="76" spans="1:8" s="8" customFormat="1" hidden="1">
      <c r="A76" s="7"/>
      <c r="B76" s="19">
        <v>1930</v>
      </c>
      <c r="C76" s="7"/>
      <c r="D76" s="7"/>
      <c r="E76" s="7"/>
      <c r="F76" s="9"/>
      <c r="G76" s="7"/>
      <c r="H76" s="7"/>
    </row>
    <row r="77" spans="1:8" s="8" customFormat="1" hidden="1">
      <c r="A77" s="7"/>
      <c r="B77" s="19">
        <v>1931</v>
      </c>
      <c r="C77" s="7"/>
      <c r="D77" s="7"/>
      <c r="E77" s="7"/>
      <c r="F77" s="9"/>
      <c r="G77" s="7"/>
      <c r="H77" s="7"/>
    </row>
    <row r="78" spans="1:8" s="8" customFormat="1" hidden="1">
      <c r="A78" s="7"/>
      <c r="B78" s="19">
        <v>1932</v>
      </c>
      <c r="C78" s="7"/>
      <c r="D78" s="7"/>
      <c r="E78" s="7"/>
      <c r="F78" s="9"/>
      <c r="G78" s="7"/>
      <c r="H78" s="7"/>
    </row>
    <row r="79" spans="1:8" s="8" customFormat="1" hidden="1">
      <c r="A79" s="7"/>
      <c r="B79" s="19">
        <v>1933</v>
      </c>
      <c r="C79" s="7"/>
      <c r="D79" s="7"/>
      <c r="E79" s="7"/>
      <c r="F79" s="9"/>
      <c r="G79" s="7"/>
      <c r="H79" s="7"/>
    </row>
    <row r="80" spans="1:8" s="8" customFormat="1" hidden="1">
      <c r="A80" s="7"/>
      <c r="B80" s="19">
        <v>1934</v>
      </c>
      <c r="C80" s="7"/>
      <c r="D80" s="7"/>
      <c r="E80" s="7"/>
      <c r="F80" s="9"/>
      <c r="G80" s="7"/>
      <c r="H80" s="7"/>
    </row>
    <row r="81" spans="1:8" s="8" customFormat="1" hidden="1">
      <c r="A81" s="7"/>
      <c r="B81" s="19">
        <v>1935</v>
      </c>
      <c r="C81" s="7"/>
      <c r="D81" s="7"/>
      <c r="E81" s="7"/>
      <c r="F81" s="9"/>
      <c r="G81" s="7"/>
      <c r="H81" s="7"/>
    </row>
    <row r="82" spans="1:8" s="8" customFormat="1" hidden="1">
      <c r="A82" s="7"/>
      <c r="B82" s="19">
        <v>1936</v>
      </c>
      <c r="C82" s="7"/>
      <c r="D82" s="7"/>
      <c r="E82" s="7"/>
      <c r="F82" s="9"/>
      <c r="G82" s="7"/>
      <c r="H82" s="7"/>
    </row>
    <row r="83" spans="1:8" s="8" customFormat="1" hidden="1">
      <c r="A83" s="7"/>
      <c r="B83" s="19">
        <v>1937</v>
      </c>
      <c r="C83" s="7"/>
      <c r="D83" s="7"/>
      <c r="E83" s="7"/>
      <c r="F83" s="9"/>
      <c r="G83" s="7"/>
      <c r="H83" s="7"/>
    </row>
    <row r="84" spans="1:8" s="8" customFormat="1" hidden="1">
      <c r="A84" s="7"/>
      <c r="B84" s="19">
        <v>1938</v>
      </c>
      <c r="C84" s="7"/>
      <c r="D84" s="7"/>
      <c r="E84" s="7"/>
      <c r="F84" s="9"/>
      <c r="G84" s="7"/>
      <c r="H84" s="7"/>
    </row>
    <row r="85" spans="1:8" s="8" customFormat="1" hidden="1">
      <c r="A85" s="7"/>
      <c r="B85" s="19">
        <v>1939</v>
      </c>
      <c r="C85" s="7"/>
      <c r="D85" s="7"/>
      <c r="E85" s="7"/>
      <c r="F85" s="9"/>
      <c r="G85" s="7"/>
      <c r="H85" s="7"/>
    </row>
    <row r="86" spans="1:8" s="8" customFormat="1" hidden="1">
      <c r="A86" s="7"/>
      <c r="B86" s="19">
        <v>1940</v>
      </c>
      <c r="C86" s="7"/>
      <c r="D86" s="7"/>
      <c r="E86" s="7"/>
      <c r="F86" s="9"/>
      <c r="G86" s="7"/>
      <c r="H86" s="7"/>
    </row>
    <row r="87" spans="1:8" s="8" customFormat="1" hidden="1">
      <c r="A87" s="7"/>
      <c r="B87" s="19">
        <v>1941</v>
      </c>
      <c r="C87" s="7"/>
      <c r="D87" s="7"/>
      <c r="E87" s="7"/>
      <c r="F87" s="9"/>
      <c r="G87" s="7"/>
      <c r="H87" s="7"/>
    </row>
    <row r="88" spans="1:8" s="8" customFormat="1" hidden="1">
      <c r="A88" s="7"/>
      <c r="B88" s="19">
        <v>1942</v>
      </c>
      <c r="C88" s="7"/>
      <c r="D88" s="7"/>
      <c r="E88" s="7"/>
      <c r="F88" s="9"/>
      <c r="G88" s="7"/>
      <c r="H88" s="7"/>
    </row>
    <row r="89" spans="1:8" s="8" customFormat="1" hidden="1">
      <c r="A89" s="7"/>
      <c r="B89" s="19">
        <v>1943</v>
      </c>
      <c r="C89" s="7"/>
      <c r="D89" s="7"/>
      <c r="E89" s="7"/>
      <c r="F89" s="9"/>
      <c r="G89" s="7"/>
      <c r="H89" s="7"/>
    </row>
    <row r="90" spans="1:8" s="8" customFormat="1" hidden="1">
      <c r="A90" s="7"/>
      <c r="B90" s="19">
        <v>1944</v>
      </c>
      <c r="C90" s="7"/>
      <c r="D90" s="7"/>
      <c r="E90" s="7"/>
      <c r="F90" s="9"/>
      <c r="G90" s="7"/>
      <c r="H90" s="7"/>
    </row>
    <row r="91" spans="1:8" s="8" customFormat="1" hidden="1">
      <c r="A91" s="7"/>
      <c r="B91" s="19">
        <v>1945</v>
      </c>
      <c r="C91" s="7"/>
      <c r="D91" s="7"/>
      <c r="E91" s="7"/>
      <c r="F91" s="9"/>
      <c r="G91" s="7"/>
      <c r="H91" s="7"/>
    </row>
    <row r="92" spans="1:8" s="8" customFormat="1" hidden="1">
      <c r="A92" s="7"/>
      <c r="B92" s="19">
        <v>1946</v>
      </c>
      <c r="C92" s="7"/>
      <c r="D92" s="7"/>
      <c r="E92" s="7"/>
      <c r="F92" s="9"/>
      <c r="G92" s="7"/>
      <c r="H92" s="7"/>
    </row>
    <row r="93" spans="1:8" s="8" customFormat="1" hidden="1">
      <c r="A93" s="7"/>
      <c r="B93" s="19">
        <v>1947</v>
      </c>
      <c r="C93" s="7"/>
      <c r="D93" s="7"/>
      <c r="E93" s="7"/>
      <c r="F93" s="9"/>
      <c r="G93" s="7"/>
      <c r="H93" s="7"/>
    </row>
    <row r="94" spans="1:8" s="8" customFormat="1" hidden="1">
      <c r="A94" s="7"/>
      <c r="B94" s="19">
        <v>1948</v>
      </c>
      <c r="C94" s="7"/>
      <c r="D94" s="7"/>
      <c r="E94" s="7"/>
      <c r="F94" s="9"/>
      <c r="G94" s="7"/>
      <c r="H94" s="7"/>
    </row>
    <row r="95" spans="1:8" s="8" customFormat="1" hidden="1">
      <c r="A95" s="7"/>
      <c r="B95" s="19">
        <v>1949</v>
      </c>
      <c r="C95" s="7"/>
      <c r="D95" s="7"/>
      <c r="E95" s="7"/>
      <c r="F95" s="9"/>
      <c r="G95" s="7"/>
      <c r="H95" s="7"/>
    </row>
    <row r="96" spans="1:8" s="8" customFormat="1" hidden="1">
      <c r="A96" s="7"/>
      <c r="B96" s="19">
        <v>1950</v>
      </c>
      <c r="C96" s="7"/>
      <c r="D96" s="7"/>
      <c r="E96" s="7"/>
      <c r="F96" s="9"/>
      <c r="G96" s="7"/>
      <c r="H96" s="7"/>
    </row>
    <row r="97" spans="1:8" s="8" customFormat="1" hidden="1">
      <c r="A97" s="7"/>
      <c r="B97" s="19">
        <v>1951</v>
      </c>
      <c r="C97" s="7"/>
      <c r="D97" s="7"/>
      <c r="E97" s="7"/>
      <c r="F97" s="9"/>
      <c r="G97" s="7"/>
      <c r="H97" s="7"/>
    </row>
    <row r="98" spans="1:8" s="8" customFormat="1" hidden="1">
      <c r="A98" s="7"/>
      <c r="B98" s="19">
        <v>1952</v>
      </c>
      <c r="C98" s="7"/>
      <c r="D98" s="7"/>
      <c r="E98" s="7"/>
      <c r="F98" s="9"/>
      <c r="G98" s="7"/>
      <c r="H98" s="7"/>
    </row>
    <row r="99" spans="1:8" s="8" customFormat="1" hidden="1">
      <c r="A99" s="7"/>
      <c r="B99" s="19">
        <v>1953</v>
      </c>
      <c r="C99" s="7"/>
      <c r="D99" s="7"/>
      <c r="E99" s="7"/>
      <c r="F99" s="9"/>
      <c r="G99" s="7"/>
      <c r="H99" s="7"/>
    </row>
    <row r="100" spans="1:8" s="8" customFormat="1" hidden="1">
      <c r="A100" s="7"/>
      <c r="B100" s="19">
        <v>1954</v>
      </c>
      <c r="C100" s="7"/>
      <c r="D100" s="7"/>
      <c r="E100" s="7"/>
      <c r="F100" s="9"/>
      <c r="G100" s="7"/>
      <c r="H100" s="7"/>
    </row>
    <row r="101" spans="1:8" s="8" customFormat="1" hidden="1">
      <c r="A101" s="7"/>
      <c r="B101" s="19">
        <v>1955</v>
      </c>
      <c r="C101" s="7"/>
      <c r="D101" s="7"/>
      <c r="E101" s="7"/>
      <c r="F101" s="9"/>
      <c r="G101" s="7"/>
      <c r="H101" s="7"/>
    </row>
    <row r="102" spans="1:8" s="8" customFormat="1" hidden="1">
      <c r="A102" s="7"/>
      <c r="B102" s="19">
        <v>1956</v>
      </c>
      <c r="C102" s="7"/>
      <c r="D102" s="7"/>
      <c r="E102" s="7"/>
      <c r="F102" s="9"/>
      <c r="G102" s="7"/>
      <c r="H102" s="7"/>
    </row>
    <row r="103" spans="1:8" s="8" customFormat="1" hidden="1">
      <c r="A103" s="7"/>
      <c r="B103" s="19">
        <v>1957</v>
      </c>
      <c r="C103" s="7"/>
      <c r="D103" s="7"/>
      <c r="E103" s="7"/>
      <c r="F103" s="9"/>
      <c r="G103" s="7"/>
      <c r="H103" s="7"/>
    </row>
    <row r="104" spans="1:8" s="8" customFormat="1" hidden="1">
      <c r="A104" s="7"/>
      <c r="B104" s="19">
        <v>1958</v>
      </c>
      <c r="C104" s="7"/>
      <c r="D104" s="7"/>
      <c r="E104" s="7"/>
      <c r="F104" s="9"/>
      <c r="G104" s="7"/>
      <c r="H104" s="7"/>
    </row>
    <row r="105" spans="1:8" s="8" customFormat="1" hidden="1">
      <c r="A105" s="7"/>
      <c r="B105" s="19">
        <v>1959</v>
      </c>
      <c r="C105" s="7"/>
      <c r="D105" s="7"/>
      <c r="E105" s="7"/>
      <c r="F105" s="9"/>
      <c r="G105" s="7"/>
      <c r="H105" s="7"/>
    </row>
    <row r="106" spans="1:8" s="8" customFormat="1" hidden="1">
      <c r="A106" s="7"/>
      <c r="B106" s="19">
        <v>1960</v>
      </c>
      <c r="C106" s="7"/>
      <c r="D106" s="7"/>
      <c r="E106" s="7"/>
      <c r="F106" s="9"/>
      <c r="G106" s="7"/>
      <c r="H106" s="7"/>
    </row>
    <row r="107" spans="1:8" s="8" customFormat="1" hidden="1">
      <c r="A107" s="7"/>
      <c r="B107" s="19">
        <v>1961</v>
      </c>
      <c r="C107" s="7"/>
      <c r="D107" s="7"/>
      <c r="E107" s="7"/>
      <c r="F107" s="9"/>
      <c r="G107" s="7"/>
      <c r="H107" s="7"/>
    </row>
    <row r="108" spans="1:8" s="8" customFormat="1" hidden="1">
      <c r="A108" s="7"/>
      <c r="B108" s="19">
        <v>1962</v>
      </c>
      <c r="C108" s="7"/>
      <c r="D108" s="7"/>
      <c r="E108" s="7"/>
      <c r="F108" s="9"/>
      <c r="G108" s="7"/>
      <c r="H108" s="7"/>
    </row>
    <row r="109" spans="1:8" s="8" customFormat="1" hidden="1">
      <c r="A109" s="7"/>
      <c r="B109" s="19">
        <v>1963</v>
      </c>
      <c r="C109" s="7"/>
      <c r="D109" s="7"/>
      <c r="E109" s="7"/>
      <c r="F109" s="9"/>
      <c r="G109" s="7"/>
      <c r="H109" s="7"/>
    </row>
    <row r="110" spans="1:8" s="8" customFormat="1" hidden="1">
      <c r="A110" s="7"/>
      <c r="B110" s="19">
        <v>1964</v>
      </c>
      <c r="C110" s="7"/>
      <c r="D110" s="7"/>
      <c r="E110" s="7"/>
      <c r="F110" s="9"/>
      <c r="G110" s="7"/>
      <c r="H110" s="7"/>
    </row>
    <row r="111" spans="1:8" s="8" customFormat="1" hidden="1">
      <c r="A111" s="7"/>
      <c r="B111" s="19">
        <v>1965</v>
      </c>
      <c r="C111" s="7"/>
      <c r="D111" s="7"/>
      <c r="E111" s="7"/>
      <c r="F111" s="9"/>
      <c r="G111" s="7"/>
      <c r="H111" s="7"/>
    </row>
    <row r="112" spans="1:8" s="8" customFormat="1" hidden="1">
      <c r="A112" s="7"/>
      <c r="B112" s="19">
        <v>1966</v>
      </c>
      <c r="C112" s="7"/>
      <c r="D112" s="7"/>
      <c r="E112" s="7"/>
      <c r="F112" s="9"/>
      <c r="G112" s="7"/>
      <c r="H112" s="7"/>
    </row>
    <row r="113" spans="1:8" s="8" customFormat="1" hidden="1">
      <c r="A113" s="7"/>
      <c r="B113" s="19">
        <v>1967</v>
      </c>
      <c r="C113" s="7"/>
      <c r="D113" s="7"/>
      <c r="E113" s="7"/>
      <c r="F113" s="9"/>
      <c r="G113" s="7"/>
      <c r="H113" s="7"/>
    </row>
    <row r="114" spans="1:8" s="8" customFormat="1" hidden="1">
      <c r="A114" s="7"/>
      <c r="B114" s="19">
        <v>1968</v>
      </c>
      <c r="C114" s="7"/>
      <c r="D114" s="7"/>
      <c r="E114" s="7"/>
      <c r="F114" s="9"/>
      <c r="G114" s="7"/>
      <c r="H114" s="7"/>
    </row>
    <row r="115" spans="1:8" s="8" customFormat="1" hidden="1">
      <c r="A115" s="7"/>
      <c r="B115" s="19">
        <v>1969</v>
      </c>
      <c r="C115" s="7"/>
      <c r="D115" s="7"/>
      <c r="E115" s="7"/>
      <c r="F115" s="9"/>
      <c r="G115" s="7"/>
      <c r="H115" s="7"/>
    </row>
    <row r="116" spans="1:8" s="8" customFormat="1" hidden="1">
      <c r="A116" s="7"/>
      <c r="B116" s="19">
        <v>1970</v>
      </c>
      <c r="C116" s="7"/>
      <c r="D116" s="7"/>
      <c r="E116" s="7"/>
      <c r="F116" s="9"/>
      <c r="G116" s="7"/>
      <c r="H116" s="7"/>
    </row>
    <row r="117" spans="1:8" s="8" customFormat="1" hidden="1">
      <c r="A117" s="7"/>
      <c r="B117" s="19">
        <v>1971</v>
      </c>
      <c r="C117" s="7"/>
      <c r="D117" s="7"/>
      <c r="E117" s="7"/>
      <c r="F117" s="9"/>
      <c r="G117" s="7"/>
      <c r="H117" s="7"/>
    </row>
    <row r="118" spans="1:8" s="8" customFormat="1" hidden="1">
      <c r="A118" s="7"/>
      <c r="B118" s="19">
        <v>1972</v>
      </c>
      <c r="C118" s="7"/>
      <c r="D118" s="7"/>
      <c r="E118" s="7"/>
      <c r="F118" s="9"/>
      <c r="G118" s="7"/>
      <c r="H118" s="7"/>
    </row>
    <row r="119" spans="1:8" s="8" customFormat="1" hidden="1">
      <c r="A119" s="7"/>
      <c r="B119" s="19">
        <v>1973</v>
      </c>
      <c r="C119" s="7"/>
      <c r="D119" s="7"/>
      <c r="E119" s="7"/>
      <c r="F119" s="9"/>
      <c r="G119" s="7"/>
      <c r="H119" s="7"/>
    </row>
    <row r="120" spans="1:8" s="8" customFormat="1" hidden="1">
      <c r="A120" s="7"/>
      <c r="B120" s="19">
        <v>1974</v>
      </c>
      <c r="C120" s="7"/>
      <c r="D120" s="7"/>
      <c r="E120" s="7"/>
      <c r="F120" s="9"/>
      <c r="G120" s="7"/>
      <c r="H120" s="7"/>
    </row>
    <row r="121" spans="1:8" s="8" customFormat="1" hidden="1">
      <c r="A121" s="7"/>
      <c r="B121" s="19">
        <v>1975</v>
      </c>
      <c r="C121" s="7"/>
      <c r="D121" s="7"/>
      <c r="E121" s="7"/>
      <c r="F121" s="9"/>
      <c r="G121" s="7"/>
      <c r="H121" s="7"/>
    </row>
    <row r="122" spans="1:8" s="8" customFormat="1" hidden="1">
      <c r="A122" s="7"/>
      <c r="B122" s="19">
        <v>1976</v>
      </c>
      <c r="C122" s="7"/>
      <c r="D122" s="7"/>
      <c r="E122" s="7"/>
      <c r="F122" s="9"/>
      <c r="G122" s="7"/>
      <c r="H122" s="7"/>
    </row>
    <row r="123" spans="1:8" s="8" customFormat="1" hidden="1">
      <c r="A123" s="7"/>
      <c r="B123" s="19">
        <v>1977</v>
      </c>
      <c r="C123" s="7"/>
      <c r="D123" s="7"/>
      <c r="E123" s="7"/>
      <c r="F123" s="9"/>
      <c r="G123" s="7"/>
      <c r="H123" s="7"/>
    </row>
    <row r="124" spans="1:8" s="8" customFormat="1" hidden="1">
      <c r="A124" s="7"/>
      <c r="B124" s="19">
        <v>1978</v>
      </c>
      <c r="C124" s="7"/>
      <c r="D124" s="7"/>
      <c r="E124" s="7"/>
      <c r="F124" s="9"/>
      <c r="G124" s="7"/>
      <c r="H124" s="7"/>
    </row>
    <row r="125" spans="1:8" s="8" customFormat="1" hidden="1">
      <c r="A125" s="7"/>
      <c r="B125" s="19">
        <v>1979</v>
      </c>
      <c r="C125" s="7"/>
      <c r="D125" s="7"/>
      <c r="E125" s="7"/>
      <c r="F125" s="9"/>
      <c r="G125" s="7"/>
      <c r="H125" s="7"/>
    </row>
    <row r="126" spans="1:8" s="8" customFormat="1" hidden="1">
      <c r="A126" s="7"/>
      <c r="B126" s="19">
        <v>1980</v>
      </c>
      <c r="C126" s="7"/>
      <c r="D126" s="7"/>
      <c r="E126" s="7"/>
      <c r="F126" s="9"/>
      <c r="G126" s="7"/>
      <c r="H126" s="7"/>
    </row>
    <row r="127" spans="1:8" s="8" customFormat="1" hidden="1">
      <c r="A127" s="7"/>
      <c r="B127" s="19">
        <v>1981</v>
      </c>
      <c r="C127" s="7"/>
      <c r="D127" s="7"/>
      <c r="E127" s="7"/>
      <c r="F127" s="9"/>
      <c r="G127" s="7"/>
      <c r="H127" s="7"/>
    </row>
    <row r="128" spans="1:8" s="8" customFormat="1" hidden="1">
      <c r="A128" s="7"/>
      <c r="B128" s="19">
        <v>1982</v>
      </c>
      <c r="C128" s="7"/>
      <c r="D128" s="7"/>
      <c r="E128" s="7"/>
      <c r="F128" s="9"/>
      <c r="G128" s="7"/>
      <c r="H128" s="7"/>
    </row>
    <row r="129" spans="1:8" s="8" customFormat="1" hidden="1">
      <c r="A129" s="7"/>
      <c r="B129" s="19">
        <v>1983</v>
      </c>
      <c r="C129" s="7"/>
      <c r="D129" s="7"/>
      <c r="E129" s="7"/>
      <c r="F129" s="9"/>
      <c r="G129" s="7"/>
      <c r="H129" s="7"/>
    </row>
    <row r="130" spans="1:8" s="8" customFormat="1" hidden="1">
      <c r="A130" s="7"/>
      <c r="B130" s="19">
        <v>1984</v>
      </c>
      <c r="C130" s="7"/>
      <c r="D130" s="7"/>
      <c r="E130" s="7"/>
      <c r="F130" s="9"/>
      <c r="G130" s="7"/>
      <c r="H130" s="7"/>
    </row>
    <row r="131" spans="1:8" s="8" customFormat="1" hidden="1">
      <c r="A131" s="7"/>
      <c r="B131" s="19">
        <v>1985</v>
      </c>
      <c r="C131" s="7"/>
      <c r="D131" s="7"/>
      <c r="E131" s="7"/>
      <c r="F131" s="9"/>
      <c r="G131" s="7"/>
      <c r="H131" s="7"/>
    </row>
    <row r="132" spans="1:8" s="8" customFormat="1" hidden="1">
      <c r="A132" s="7"/>
      <c r="B132" s="19">
        <v>1986</v>
      </c>
      <c r="C132" s="7"/>
      <c r="D132" s="7"/>
      <c r="E132" s="7"/>
      <c r="F132" s="9"/>
      <c r="G132" s="7"/>
      <c r="H132" s="7"/>
    </row>
    <row r="133" spans="1:8" s="8" customFormat="1" hidden="1">
      <c r="A133" s="7"/>
      <c r="B133" s="19">
        <v>1987</v>
      </c>
      <c r="C133" s="7"/>
      <c r="D133" s="7"/>
      <c r="E133" s="7"/>
      <c r="F133" s="9"/>
      <c r="G133" s="7"/>
      <c r="H133" s="7"/>
    </row>
    <row r="134" spans="1:8" s="8" customFormat="1" hidden="1">
      <c r="A134" s="7"/>
      <c r="B134" s="19">
        <v>1988</v>
      </c>
      <c r="C134" s="7"/>
      <c r="D134" s="7"/>
      <c r="E134" s="7"/>
      <c r="F134" s="9"/>
      <c r="G134" s="7"/>
      <c r="H134" s="7"/>
    </row>
    <row r="135" spans="1:8" s="8" customFormat="1" hidden="1">
      <c r="A135" s="7"/>
      <c r="B135" s="19">
        <v>1989</v>
      </c>
      <c r="C135" s="7"/>
      <c r="D135" s="7"/>
      <c r="E135" s="7"/>
      <c r="F135" s="9"/>
      <c r="G135" s="7"/>
      <c r="H135" s="7"/>
    </row>
    <row r="136" spans="1:8" s="8" customFormat="1" hidden="1">
      <c r="A136" s="7"/>
      <c r="B136" s="19">
        <v>1990</v>
      </c>
      <c r="C136" s="7"/>
      <c r="D136" s="7"/>
      <c r="E136" s="7"/>
      <c r="F136" s="9"/>
      <c r="G136" s="7"/>
      <c r="H136" s="7"/>
    </row>
    <row r="137" spans="1:8" s="8" customFormat="1" hidden="1">
      <c r="A137" s="7"/>
      <c r="B137" s="19">
        <v>1991</v>
      </c>
      <c r="C137" s="7"/>
      <c r="D137" s="7"/>
      <c r="E137" s="7"/>
      <c r="F137" s="9"/>
      <c r="G137" s="7"/>
      <c r="H137" s="7"/>
    </row>
    <row r="138" spans="1:8" s="8" customFormat="1" hidden="1">
      <c r="A138" s="7"/>
      <c r="B138" s="19">
        <v>1992</v>
      </c>
      <c r="C138" s="7"/>
      <c r="D138" s="7"/>
      <c r="E138" s="7"/>
      <c r="F138" s="9"/>
      <c r="G138" s="7"/>
      <c r="H138" s="7"/>
    </row>
    <row r="139" spans="1:8" s="8" customFormat="1" hidden="1">
      <c r="A139" s="7"/>
      <c r="B139" s="19">
        <v>1993</v>
      </c>
      <c r="C139" s="7"/>
      <c r="D139" s="7"/>
      <c r="E139" s="7"/>
      <c r="F139" s="9"/>
      <c r="G139" s="7"/>
      <c r="H139" s="7"/>
    </row>
    <row r="140" spans="1:8" s="8" customFormat="1" hidden="1">
      <c r="A140" s="7"/>
      <c r="B140" s="19">
        <v>1994</v>
      </c>
      <c r="C140" s="7"/>
      <c r="D140" s="7"/>
      <c r="E140" s="7"/>
      <c r="F140" s="9"/>
      <c r="G140" s="7"/>
      <c r="H140" s="7"/>
    </row>
    <row r="141" spans="1:8" s="8" customFormat="1" hidden="1">
      <c r="A141" s="7"/>
      <c r="B141" s="19">
        <v>1995</v>
      </c>
      <c r="C141" s="7"/>
      <c r="D141" s="7"/>
      <c r="E141" s="7"/>
      <c r="F141" s="9"/>
      <c r="G141" s="7"/>
      <c r="H141" s="7"/>
    </row>
    <row r="142" spans="1:8" s="8" customFormat="1" hidden="1">
      <c r="A142" s="7"/>
      <c r="B142" s="19">
        <v>1996</v>
      </c>
      <c r="C142" s="7"/>
      <c r="D142" s="7"/>
      <c r="E142" s="7"/>
      <c r="F142" s="9"/>
      <c r="G142" s="7"/>
      <c r="H142" s="7"/>
    </row>
    <row r="143" spans="1:8" s="8" customFormat="1" hidden="1">
      <c r="A143" s="7"/>
      <c r="B143" s="19">
        <v>1997</v>
      </c>
      <c r="C143" s="7"/>
      <c r="D143" s="7"/>
      <c r="E143" s="7"/>
      <c r="F143" s="9"/>
      <c r="G143" s="7"/>
      <c r="H143" s="7"/>
    </row>
    <row r="144" spans="1:8" s="8" customFormat="1" hidden="1">
      <c r="A144" s="7"/>
      <c r="B144" s="19">
        <v>1998</v>
      </c>
      <c r="C144" s="7"/>
      <c r="D144" s="7"/>
      <c r="E144" s="7"/>
      <c r="F144" s="9"/>
      <c r="G144" s="7"/>
      <c r="H144" s="7"/>
    </row>
    <row r="145" spans="1:8" s="8" customFormat="1" hidden="1">
      <c r="A145" s="7"/>
      <c r="B145" s="19">
        <v>1999</v>
      </c>
      <c r="C145" s="7"/>
      <c r="D145" s="7"/>
      <c r="E145" s="7"/>
      <c r="F145" s="9"/>
      <c r="G145" s="7"/>
      <c r="H145" s="7"/>
    </row>
    <row r="146" spans="1:8" s="8" customFormat="1" hidden="1">
      <c r="A146" s="7"/>
      <c r="B146" s="19">
        <v>2000</v>
      </c>
      <c r="C146" s="7"/>
      <c r="D146" s="7"/>
      <c r="E146" s="7"/>
      <c r="F146" s="9"/>
      <c r="G146" s="7"/>
      <c r="H146" s="7"/>
    </row>
    <row r="147" spans="1:8" s="8" customFormat="1" hidden="1">
      <c r="A147" s="7"/>
      <c r="B147" s="19">
        <v>2001</v>
      </c>
      <c r="C147" s="7"/>
      <c r="D147" s="7"/>
      <c r="E147" s="7"/>
      <c r="F147" s="9"/>
      <c r="G147" s="7"/>
      <c r="H147" s="7"/>
    </row>
    <row r="148" spans="1:8" s="8" customFormat="1" hidden="1">
      <c r="A148" s="7"/>
      <c r="B148" s="19">
        <v>2002</v>
      </c>
      <c r="C148" s="7"/>
      <c r="D148" s="7"/>
      <c r="E148" s="7"/>
      <c r="F148" s="9"/>
      <c r="G148" s="7"/>
      <c r="H148" s="7"/>
    </row>
    <row r="149" spans="1:8" s="8" customFormat="1" hidden="1">
      <c r="A149" s="7"/>
      <c r="B149" s="19">
        <v>2003</v>
      </c>
      <c r="C149" s="7"/>
      <c r="D149" s="7"/>
      <c r="E149" s="7"/>
      <c r="F149" s="9"/>
      <c r="G149" s="7"/>
      <c r="H149" s="7"/>
    </row>
    <row r="150" spans="1:8" s="8" customFormat="1" hidden="1">
      <c r="A150" s="7"/>
      <c r="B150" s="19">
        <v>2004</v>
      </c>
      <c r="C150" s="7"/>
      <c r="D150" s="7"/>
      <c r="E150" s="7"/>
      <c r="F150" s="9"/>
      <c r="G150" s="7"/>
      <c r="H150" s="7"/>
    </row>
    <row r="151" spans="1:8" s="8" customFormat="1" hidden="1">
      <c r="A151" s="7"/>
      <c r="B151" s="19">
        <v>2005</v>
      </c>
      <c r="C151" s="7"/>
      <c r="D151" s="7"/>
      <c r="E151" s="7"/>
      <c r="F151" s="9"/>
      <c r="G151" s="7"/>
      <c r="H151" s="7"/>
    </row>
    <row r="152" spans="1:8" s="8" customFormat="1" hidden="1">
      <c r="A152" s="7"/>
      <c r="B152" s="19">
        <v>2006</v>
      </c>
      <c r="C152" s="7"/>
      <c r="D152" s="7"/>
      <c r="E152" s="7"/>
      <c r="F152" s="9"/>
      <c r="G152" s="7"/>
      <c r="H152" s="7"/>
    </row>
    <row r="153" spans="1:8" s="8" customFormat="1" hidden="1">
      <c r="A153" s="7"/>
      <c r="B153" s="19">
        <v>2007</v>
      </c>
      <c r="C153" s="7"/>
      <c r="D153" s="7"/>
      <c r="E153" s="7"/>
      <c r="F153" s="9"/>
      <c r="G153" s="7"/>
      <c r="H153" s="7"/>
    </row>
    <row r="154" spans="1:8" s="8" customFormat="1" hidden="1">
      <c r="A154" s="7"/>
      <c r="B154" s="19">
        <v>2008</v>
      </c>
      <c r="C154" s="7"/>
      <c r="D154" s="7"/>
      <c r="E154" s="7"/>
      <c r="F154" s="9"/>
      <c r="G154" s="7"/>
      <c r="H154" s="7"/>
    </row>
    <row r="155" spans="1:8" s="8" customFormat="1" hidden="1">
      <c r="A155" s="7"/>
      <c r="B155" s="19">
        <v>2009</v>
      </c>
      <c r="C155" s="7"/>
      <c r="D155" s="7"/>
      <c r="E155" s="7"/>
      <c r="F155" s="9"/>
      <c r="G155" s="7"/>
      <c r="H155" s="7"/>
    </row>
    <row r="156" spans="1:8" s="8" customFormat="1" hidden="1">
      <c r="A156" s="7"/>
      <c r="B156" s="19">
        <v>2010</v>
      </c>
      <c r="C156" s="7"/>
      <c r="D156" s="7"/>
      <c r="E156" s="7"/>
      <c r="F156" s="9"/>
      <c r="G156" s="7"/>
      <c r="H156" s="7"/>
    </row>
    <row r="157" spans="1:8" s="8" customFormat="1" hidden="1">
      <c r="A157" s="7"/>
      <c r="B157" s="19">
        <v>2011</v>
      </c>
      <c r="C157" s="7"/>
      <c r="D157" s="7"/>
      <c r="E157" s="7"/>
      <c r="F157" s="9"/>
      <c r="G157" s="7"/>
      <c r="H157" s="7"/>
    </row>
    <row r="158" spans="1:8" s="8" customFormat="1" hidden="1">
      <c r="A158" s="7"/>
      <c r="B158" s="19">
        <v>2012</v>
      </c>
      <c r="C158" s="7"/>
      <c r="D158" s="7"/>
      <c r="E158" s="7"/>
      <c r="F158" s="9"/>
      <c r="G158" s="7"/>
      <c r="H158" s="7"/>
    </row>
    <row r="159" spans="1:8" s="8" customFormat="1" hidden="1">
      <c r="A159" s="7"/>
      <c r="B159" s="19">
        <v>2013</v>
      </c>
      <c r="C159" s="7"/>
      <c r="D159" s="7"/>
      <c r="E159" s="7"/>
      <c r="F159" s="9"/>
      <c r="G159" s="7"/>
      <c r="H159" s="7"/>
    </row>
    <row r="160" spans="1:8" s="8" customFormat="1" hidden="1">
      <c r="A160" s="7"/>
      <c r="B160" s="19">
        <v>2014</v>
      </c>
      <c r="C160" s="7"/>
      <c r="D160" s="7"/>
      <c r="E160" s="7"/>
      <c r="F160" s="9"/>
      <c r="G160" s="7"/>
      <c r="H160" s="7"/>
    </row>
    <row r="161" spans="1:8" s="8" customFormat="1" hidden="1">
      <c r="A161" s="7"/>
      <c r="B161" s="19">
        <v>2015</v>
      </c>
      <c r="C161" s="7"/>
      <c r="D161" s="7"/>
      <c r="E161" s="7"/>
      <c r="F161" s="9"/>
      <c r="G161" s="7"/>
      <c r="H161" s="7"/>
    </row>
    <row r="162" spans="1:8" s="8" customFormat="1" hidden="1">
      <c r="A162" s="7"/>
      <c r="B162" s="19">
        <v>2016</v>
      </c>
      <c r="C162" s="7"/>
      <c r="D162" s="7"/>
      <c r="E162" s="7"/>
      <c r="F162" s="9"/>
      <c r="G162" s="7"/>
      <c r="H162" s="7"/>
    </row>
    <row r="163" spans="1:8" s="8" customFormat="1" hidden="1">
      <c r="A163" s="7"/>
      <c r="B163" s="19">
        <v>2017</v>
      </c>
      <c r="C163" s="7"/>
      <c r="D163" s="7"/>
      <c r="E163" s="7"/>
      <c r="F163" s="9"/>
      <c r="G163" s="7"/>
      <c r="H163" s="7"/>
    </row>
    <row r="164" spans="1:8" s="8" customFormat="1" hidden="1">
      <c r="A164" s="7"/>
      <c r="B164" s="19">
        <v>2018</v>
      </c>
      <c r="C164" s="7"/>
      <c r="D164" s="7"/>
      <c r="E164" s="7"/>
      <c r="F164" s="9"/>
      <c r="G164" s="7"/>
      <c r="H164" s="7"/>
    </row>
    <row r="165" spans="1:8" s="8" customFormat="1" hidden="1">
      <c r="A165" s="7"/>
      <c r="B165" s="19">
        <v>2019</v>
      </c>
      <c r="C165" s="7"/>
      <c r="D165" s="7"/>
      <c r="E165" s="7"/>
      <c r="F165" s="9"/>
      <c r="G165" s="7"/>
      <c r="H165" s="7"/>
    </row>
    <row r="166" spans="1:8" s="8" customFormat="1" ht="15.75" hidden="1" thickBot="1">
      <c r="A166" s="7"/>
      <c r="B166" s="12">
        <v>2020</v>
      </c>
      <c r="C166" s="7"/>
      <c r="D166" s="7"/>
      <c r="E166" s="7"/>
      <c r="F166" s="9"/>
      <c r="G166" s="7"/>
      <c r="H166" s="7"/>
    </row>
    <row r="167" spans="1:8" s="8" customFormat="1" hidden="1">
      <c r="A167" s="7"/>
      <c r="B167" s="7"/>
      <c r="C167" s="7"/>
      <c r="D167" s="7"/>
      <c r="E167" s="7"/>
      <c r="F167" s="9"/>
      <c r="G167" s="7"/>
      <c r="H167" s="7"/>
    </row>
    <row r="168" spans="1:8" s="8" customFormat="1">
      <c r="A168" s="7"/>
      <c r="B168" s="144"/>
      <c r="C168" s="7"/>
      <c r="D168" s="7"/>
      <c r="E168" s="7"/>
      <c r="F168" s="9"/>
      <c r="G168" s="7"/>
      <c r="H168" s="7"/>
    </row>
    <row r="169" spans="1:8" s="8" customFormat="1">
      <c r="A169" s="7"/>
      <c r="B169" s="7"/>
      <c r="C169" s="7"/>
      <c r="D169" s="7"/>
      <c r="E169" s="7"/>
      <c r="F169" s="9"/>
      <c r="G169" s="7"/>
      <c r="H169" s="7"/>
    </row>
    <row r="170" spans="1:8" s="8" customFormat="1">
      <c r="A170" s="7"/>
      <c r="B170" s="7"/>
      <c r="C170" s="7"/>
      <c r="D170" s="7"/>
      <c r="E170" s="7"/>
      <c r="F170" s="9"/>
      <c r="G170" s="7"/>
      <c r="H170" s="7"/>
    </row>
    <row r="171" spans="1:8" s="8" customFormat="1">
      <c r="A171" s="7"/>
      <c r="B171" s="7"/>
      <c r="C171" s="7"/>
      <c r="D171" s="7"/>
      <c r="E171" s="7"/>
      <c r="F171" s="9"/>
      <c r="G171" s="7"/>
      <c r="H171" s="7"/>
    </row>
    <row r="172" spans="1:8" s="8" customFormat="1">
      <c r="A172" s="7"/>
      <c r="B172" s="7"/>
      <c r="C172" s="7"/>
      <c r="D172" s="7"/>
      <c r="E172" s="7"/>
      <c r="F172" s="9"/>
      <c r="G172" s="7"/>
      <c r="H172" s="7"/>
    </row>
    <row r="173" spans="1:8" s="8" customFormat="1">
      <c r="A173" s="7"/>
      <c r="B173" s="7"/>
      <c r="C173" s="7"/>
      <c r="D173" s="7"/>
      <c r="E173" s="7"/>
      <c r="F173" s="9"/>
      <c r="G173" s="7"/>
      <c r="H173" s="7"/>
    </row>
    <row r="174" spans="1:8" s="8" customFormat="1">
      <c r="A174" s="7"/>
      <c r="B174" s="7"/>
      <c r="C174" s="7"/>
      <c r="D174" s="7"/>
      <c r="E174" s="7"/>
      <c r="F174" s="9"/>
      <c r="G174" s="7"/>
      <c r="H174" s="7"/>
    </row>
    <row r="175" spans="1:8" s="8" customFormat="1">
      <c r="A175" s="7"/>
      <c r="B175" s="7"/>
      <c r="C175" s="7"/>
      <c r="D175" s="7"/>
      <c r="E175" s="7"/>
      <c r="F175" s="9"/>
      <c r="G175" s="7"/>
      <c r="H175" s="7"/>
    </row>
    <row r="176" spans="1:8" s="8" customFormat="1">
      <c r="A176" s="7"/>
      <c r="B176" s="7"/>
      <c r="C176" s="7"/>
      <c r="D176" s="7"/>
      <c r="E176" s="7"/>
      <c r="F176" s="9"/>
      <c r="G176" s="7"/>
      <c r="H176" s="7"/>
    </row>
    <row r="177" spans="1:8" s="8" customFormat="1">
      <c r="A177" s="7"/>
      <c r="B177" s="7"/>
      <c r="C177" s="7"/>
      <c r="D177" s="7"/>
      <c r="E177" s="7"/>
      <c r="F177" s="9"/>
      <c r="G177" s="7"/>
      <c r="H177" s="7"/>
    </row>
    <row r="178" spans="1:8" s="8" customFormat="1">
      <c r="A178" s="7"/>
      <c r="B178" s="7"/>
      <c r="C178" s="7"/>
      <c r="D178" s="7"/>
      <c r="E178" s="7"/>
      <c r="F178" s="9"/>
      <c r="G178" s="7"/>
      <c r="H178" s="7"/>
    </row>
    <row r="179" spans="1:8" s="8" customFormat="1">
      <c r="A179" s="7"/>
      <c r="B179" s="7"/>
      <c r="C179" s="7"/>
      <c r="D179" s="7"/>
      <c r="E179" s="7"/>
      <c r="F179" s="9"/>
      <c r="G179" s="7"/>
      <c r="H179" s="7"/>
    </row>
    <row r="180" spans="1:8" s="8" customFormat="1">
      <c r="A180" s="7"/>
      <c r="B180" s="7"/>
      <c r="C180" s="7"/>
      <c r="D180" s="7"/>
      <c r="E180" s="7"/>
      <c r="F180" s="9"/>
      <c r="G180" s="7"/>
      <c r="H180" s="7"/>
    </row>
    <row r="181" spans="1:8" s="8" customFormat="1">
      <c r="A181" s="7"/>
      <c r="B181" s="7"/>
      <c r="C181" s="7"/>
      <c r="D181" s="7"/>
      <c r="E181" s="7"/>
      <c r="F181" s="9"/>
      <c r="G181" s="7"/>
      <c r="H181" s="7"/>
    </row>
    <row r="182" spans="1:8" s="8" customFormat="1">
      <c r="A182" s="7"/>
      <c r="B182" s="7"/>
      <c r="C182" s="7"/>
      <c r="D182" s="7"/>
      <c r="E182" s="7"/>
      <c r="F182" s="9"/>
      <c r="G182" s="7"/>
      <c r="H182" s="7"/>
    </row>
    <row r="183" spans="1:8" s="8" customFormat="1">
      <c r="A183" s="7"/>
      <c r="B183" s="7"/>
      <c r="C183" s="7"/>
      <c r="D183" s="7"/>
      <c r="E183" s="7"/>
      <c r="F183" s="9"/>
      <c r="G183" s="7"/>
      <c r="H183" s="7"/>
    </row>
    <row r="184" spans="1:8" s="8" customFormat="1">
      <c r="A184" s="7"/>
      <c r="B184" s="7"/>
      <c r="C184" s="7"/>
      <c r="D184" s="7"/>
      <c r="E184" s="7"/>
      <c r="F184" s="9"/>
      <c r="G184" s="7"/>
      <c r="H184" s="7"/>
    </row>
    <row r="185" spans="1:8" s="8" customFormat="1">
      <c r="A185" s="7"/>
      <c r="B185" s="7"/>
      <c r="C185" s="7"/>
      <c r="D185" s="7"/>
      <c r="E185" s="7"/>
      <c r="F185" s="9"/>
      <c r="G185" s="7"/>
      <c r="H185" s="7"/>
    </row>
    <row r="186" spans="1:8" s="8" customFormat="1">
      <c r="A186" s="7"/>
      <c r="B186" s="7"/>
      <c r="C186" s="7"/>
      <c r="D186" s="7"/>
      <c r="E186" s="7"/>
      <c r="F186" s="9"/>
      <c r="G186" s="7"/>
      <c r="H186" s="7"/>
    </row>
    <row r="187" spans="1:8" s="8" customFormat="1">
      <c r="A187" s="7"/>
      <c r="B187" s="7"/>
      <c r="C187" s="7"/>
      <c r="D187" s="7"/>
      <c r="E187" s="7"/>
      <c r="F187" s="9"/>
      <c r="G187" s="7"/>
      <c r="H187" s="7"/>
    </row>
    <row r="188" spans="1:8" s="8" customFormat="1">
      <c r="A188" s="7"/>
      <c r="B188" s="7"/>
      <c r="C188" s="7"/>
      <c r="D188" s="7"/>
      <c r="E188" s="7"/>
      <c r="F188" s="9"/>
      <c r="G188" s="7"/>
      <c r="H188" s="7"/>
    </row>
    <row r="189" spans="1:8" s="8" customFormat="1">
      <c r="A189" s="7"/>
      <c r="B189" s="7"/>
      <c r="C189" s="7"/>
      <c r="D189" s="7"/>
      <c r="E189" s="7"/>
      <c r="F189" s="9"/>
      <c r="G189" s="7"/>
      <c r="H189" s="7"/>
    </row>
    <row r="190" spans="1:8" s="8" customFormat="1">
      <c r="A190" s="7"/>
      <c r="B190" s="7"/>
      <c r="C190" s="7"/>
      <c r="D190" s="7"/>
      <c r="E190" s="7"/>
      <c r="F190" s="9"/>
      <c r="G190" s="7"/>
      <c r="H190" s="7"/>
    </row>
    <row r="191" spans="1:8" s="8" customFormat="1">
      <c r="A191" s="7"/>
      <c r="B191" s="7"/>
      <c r="C191" s="7"/>
      <c r="D191" s="7"/>
      <c r="E191" s="7"/>
      <c r="F191" s="9"/>
      <c r="G191" s="7"/>
      <c r="H191" s="7"/>
    </row>
    <row r="192" spans="1:8" s="8" customFormat="1">
      <c r="A192" s="7"/>
      <c r="B192" s="7"/>
      <c r="C192" s="7"/>
      <c r="D192" s="7"/>
      <c r="E192" s="7"/>
      <c r="F192" s="9"/>
      <c r="G192" s="7"/>
      <c r="H192" s="7"/>
    </row>
    <row r="193" spans="1:8" s="8" customFormat="1">
      <c r="A193" s="7"/>
      <c r="B193" s="7"/>
      <c r="C193" s="7"/>
      <c r="D193" s="7"/>
      <c r="E193" s="7"/>
      <c r="F193" s="9"/>
      <c r="G193" s="7"/>
      <c r="H193" s="7"/>
    </row>
    <row r="194" spans="1:8" s="8" customFormat="1">
      <c r="A194" s="7"/>
      <c r="B194" s="7"/>
      <c r="C194" s="7"/>
      <c r="D194" s="7"/>
      <c r="E194" s="7"/>
      <c r="F194" s="9"/>
      <c r="G194" s="7"/>
      <c r="H194" s="7"/>
    </row>
    <row r="195" spans="1:8" s="8" customFormat="1">
      <c r="A195" s="7"/>
      <c r="B195" s="7"/>
      <c r="C195" s="7"/>
      <c r="D195" s="7"/>
      <c r="E195" s="7"/>
      <c r="F195" s="9"/>
      <c r="G195" s="7"/>
      <c r="H195" s="7"/>
    </row>
    <row r="196" spans="1:8" s="8" customFormat="1">
      <c r="A196" s="7"/>
      <c r="B196" s="7"/>
      <c r="C196" s="7"/>
      <c r="D196" s="7"/>
      <c r="E196" s="7"/>
      <c r="F196" s="9"/>
      <c r="G196" s="7"/>
      <c r="H196" s="7"/>
    </row>
    <row r="197" spans="1:8" s="8" customFormat="1">
      <c r="A197" s="7"/>
      <c r="B197" s="7"/>
      <c r="C197" s="7"/>
      <c r="D197" s="7"/>
      <c r="E197" s="7"/>
      <c r="F197" s="9"/>
      <c r="G197" s="7"/>
      <c r="H197" s="7"/>
    </row>
    <row r="198" spans="1:8" s="8" customFormat="1">
      <c r="A198" s="7"/>
      <c r="B198" s="7"/>
      <c r="C198" s="7"/>
      <c r="D198" s="7"/>
      <c r="E198" s="7"/>
      <c r="F198" s="9"/>
      <c r="G198" s="7"/>
      <c r="H198" s="7"/>
    </row>
    <row r="199" spans="1:8" s="8" customFormat="1">
      <c r="A199" s="7"/>
      <c r="B199" s="7"/>
      <c r="C199" s="7"/>
      <c r="D199" s="7"/>
      <c r="E199" s="7"/>
      <c r="F199" s="9"/>
      <c r="G199" s="7"/>
      <c r="H199" s="7"/>
    </row>
    <row r="200" spans="1:8" s="8" customFormat="1">
      <c r="A200" s="7"/>
      <c r="B200" s="7"/>
      <c r="C200" s="7"/>
      <c r="D200" s="7"/>
      <c r="E200" s="7"/>
      <c r="F200" s="9"/>
      <c r="G200" s="7"/>
      <c r="H200" s="7"/>
    </row>
    <row r="201" spans="1:8" s="8" customFormat="1">
      <c r="A201" s="7"/>
      <c r="B201" s="7"/>
      <c r="C201" s="7"/>
      <c r="D201" s="7"/>
      <c r="E201" s="7"/>
      <c r="F201" s="9"/>
      <c r="G201" s="7"/>
      <c r="H201" s="7"/>
    </row>
    <row r="202" spans="1:8" s="8" customFormat="1">
      <c r="A202" s="7"/>
      <c r="B202" s="7"/>
      <c r="C202" s="7"/>
      <c r="D202" s="7"/>
      <c r="E202" s="7"/>
      <c r="F202" s="9"/>
      <c r="G202" s="7"/>
      <c r="H202" s="7"/>
    </row>
    <row r="203" spans="1:8" s="8" customFormat="1">
      <c r="A203" s="7"/>
      <c r="B203" s="7"/>
      <c r="C203" s="7"/>
      <c r="D203" s="7"/>
      <c r="E203" s="7"/>
      <c r="F203" s="9"/>
      <c r="G203" s="7"/>
      <c r="H203" s="7"/>
    </row>
    <row r="204" spans="1:8" s="8" customFormat="1">
      <c r="A204" s="7"/>
      <c r="B204" s="7"/>
      <c r="C204" s="7"/>
      <c r="D204" s="7"/>
      <c r="E204" s="7"/>
      <c r="F204" s="9"/>
      <c r="G204" s="7"/>
      <c r="H204" s="7"/>
    </row>
    <row r="205" spans="1:8" s="8" customFormat="1">
      <c r="A205" s="7"/>
      <c r="B205" s="7"/>
      <c r="C205" s="7"/>
      <c r="D205" s="7"/>
      <c r="E205" s="7"/>
      <c r="F205" s="9"/>
      <c r="G205" s="7"/>
      <c r="H205" s="7"/>
    </row>
    <row r="206" spans="1:8" s="8" customFormat="1">
      <c r="A206" s="7"/>
      <c r="B206" s="7"/>
      <c r="C206" s="7"/>
      <c r="D206" s="7"/>
      <c r="E206" s="7"/>
      <c r="F206" s="9"/>
      <c r="G206" s="7"/>
      <c r="H206" s="7"/>
    </row>
    <row r="207" spans="1:8" s="8" customFormat="1">
      <c r="A207" s="7"/>
      <c r="B207" s="7"/>
      <c r="C207" s="7"/>
      <c r="D207" s="7"/>
      <c r="E207" s="7"/>
      <c r="F207" s="9"/>
      <c r="G207" s="7"/>
      <c r="H207" s="7"/>
    </row>
    <row r="208" spans="1:8" s="8" customFormat="1">
      <c r="A208" s="7"/>
      <c r="B208" s="7"/>
      <c r="C208" s="7"/>
      <c r="D208" s="7"/>
      <c r="E208" s="7"/>
      <c r="F208" s="9"/>
      <c r="G208" s="7"/>
      <c r="H208" s="7"/>
    </row>
    <row r="209" spans="1:8" s="8" customFormat="1">
      <c r="A209" s="7"/>
      <c r="B209" s="7"/>
      <c r="C209" s="7"/>
      <c r="D209" s="7"/>
      <c r="E209" s="7"/>
      <c r="F209" s="9"/>
      <c r="G209" s="7"/>
      <c r="H209" s="7"/>
    </row>
    <row r="210" spans="1:8" s="8" customFormat="1">
      <c r="A210" s="7"/>
      <c r="B210" s="7"/>
      <c r="C210" s="7"/>
      <c r="D210" s="7"/>
      <c r="E210" s="7"/>
      <c r="F210" s="9"/>
      <c r="G210" s="7"/>
      <c r="H210" s="7"/>
    </row>
    <row r="211" spans="1:8" s="8" customFormat="1">
      <c r="A211" s="7"/>
      <c r="B211" s="7"/>
      <c r="C211" s="7"/>
      <c r="D211" s="7"/>
      <c r="E211" s="7"/>
      <c r="F211" s="9"/>
      <c r="G211" s="7"/>
      <c r="H211" s="7"/>
    </row>
    <row r="212" spans="1:8" s="8" customFormat="1">
      <c r="A212" s="7"/>
      <c r="B212" s="7"/>
      <c r="C212" s="7"/>
      <c r="D212" s="7"/>
      <c r="E212" s="7"/>
      <c r="F212" s="9"/>
      <c r="G212" s="7"/>
      <c r="H212" s="7"/>
    </row>
    <row r="213" spans="1:8" s="8" customFormat="1">
      <c r="A213" s="7"/>
      <c r="B213" s="7"/>
      <c r="C213" s="7"/>
      <c r="D213" s="7"/>
      <c r="E213" s="7"/>
      <c r="F213" s="9"/>
      <c r="G213" s="7"/>
      <c r="H213" s="7"/>
    </row>
    <row r="214" spans="1:8" s="8" customFormat="1">
      <c r="A214" s="7"/>
      <c r="B214" s="7"/>
      <c r="C214" s="7"/>
      <c r="D214" s="7"/>
      <c r="E214" s="7"/>
      <c r="F214" s="9"/>
      <c r="G214" s="7"/>
      <c r="H214" s="7"/>
    </row>
    <row r="215" spans="1:8" s="8" customFormat="1">
      <c r="A215" s="7"/>
      <c r="B215" s="7"/>
      <c r="C215" s="7"/>
      <c r="D215" s="7"/>
      <c r="E215" s="7"/>
      <c r="F215" s="9"/>
      <c r="G215" s="7"/>
      <c r="H215" s="7"/>
    </row>
    <row r="216" spans="1:8" s="8" customFormat="1">
      <c r="A216" s="7"/>
      <c r="B216" s="7"/>
      <c r="C216" s="7"/>
      <c r="D216" s="7"/>
      <c r="E216" s="7"/>
      <c r="F216" s="9"/>
      <c r="G216" s="7"/>
      <c r="H216" s="7"/>
    </row>
    <row r="217" spans="1:8" s="8" customFormat="1">
      <c r="A217" s="7"/>
      <c r="B217" s="7"/>
      <c r="C217" s="7"/>
      <c r="D217" s="7"/>
      <c r="E217" s="7"/>
      <c r="F217" s="9"/>
      <c r="G217" s="7"/>
      <c r="H217" s="7"/>
    </row>
    <row r="218" spans="1:8" s="8" customFormat="1">
      <c r="A218" s="7"/>
      <c r="B218" s="7"/>
      <c r="C218" s="7"/>
      <c r="D218" s="7"/>
      <c r="E218" s="7"/>
      <c r="F218" s="9"/>
      <c r="G218" s="7"/>
      <c r="H218" s="7"/>
    </row>
    <row r="219" spans="1:8" s="8" customFormat="1">
      <c r="A219" s="7"/>
      <c r="B219" s="7"/>
      <c r="C219" s="7"/>
      <c r="D219" s="7"/>
      <c r="E219" s="7"/>
      <c r="F219" s="9"/>
      <c r="G219" s="7"/>
      <c r="H219" s="7"/>
    </row>
    <row r="220" spans="1:8" s="8" customFormat="1">
      <c r="A220" s="7"/>
      <c r="B220" s="7"/>
      <c r="C220" s="7"/>
      <c r="D220" s="7"/>
      <c r="E220" s="7"/>
      <c r="F220" s="9"/>
      <c r="G220" s="7"/>
      <c r="H220" s="7"/>
    </row>
    <row r="221" spans="1:8" s="8" customFormat="1">
      <c r="A221" s="7"/>
      <c r="B221" s="7"/>
      <c r="C221" s="7"/>
      <c r="D221" s="7"/>
      <c r="E221" s="7"/>
      <c r="F221" s="9"/>
      <c r="G221" s="7"/>
      <c r="H221" s="7"/>
    </row>
    <row r="222" spans="1:8" s="8" customFormat="1">
      <c r="A222" s="7"/>
      <c r="B222" s="7"/>
      <c r="C222" s="7"/>
      <c r="D222" s="7"/>
      <c r="E222" s="7"/>
      <c r="F222" s="9"/>
      <c r="G222" s="7"/>
      <c r="H222" s="7"/>
    </row>
    <row r="223" spans="1:8" s="8" customFormat="1">
      <c r="A223" s="7"/>
      <c r="B223" s="7"/>
      <c r="C223" s="7"/>
      <c r="D223" s="7"/>
      <c r="E223" s="7"/>
      <c r="F223" s="9"/>
      <c r="G223" s="7"/>
      <c r="H223" s="7"/>
    </row>
    <row r="224" spans="1:8" s="8" customFormat="1">
      <c r="A224" s="7"/>
      <c r="B224" s="7"/>
      <c r="C224" s="7"/>
      <c r="D224" s="7"/>
      <c r="E224" s="7"/>
      <c r="F224" s="9"/>
      <c r="G224" s="7"/>
      <c r="H224" s="7"/>
    </row>
    <row r="225" spans="1:8" s="8" customFormat="1">
      <c r="A225" s="7"/>
      <c r="B225" s="7"/>
      <c r="C225" s="7"/>
      <c r="D225" s="7"/>
      <c r="E225" s="7"/>
      <c r="F225" s="9"/>
      <c r="G225" s="7"/>
      <c r="H225" s="7"/>
    </row>
    <row r="226" spans="1:8" s="8" customFormat="1">
      <c r="A226" s="7"/>
      <c r="B226" s="7"/>
      <c r="C226" s="7"/>
      <c r="D226" s="7"/>
      <c r="E226" s="7"/>
      <c r="F226" s="9"/>
      <c r="G226" s="7"/>
      <c r="H226" s="7"/>
    </row>
    <row r="227" spans="1:8" s="8" customFormat="1">
      <c r="A227" s="7"/>
      <c r="B227" s="7"/>
      <c r="C227" s="7"/>
      <c r="D227" s="7"/>
      <c r="E227" s="7"/>
      <c r="F227" s="9"/>
      <c r="G227" s="7"/>
      <c r="H227" s="7"/>
    </row>
    <row r="228" spans="1:8" s="8" customFormat="1">
      <c r="A228" s="7"/>
      <c r="B228" s="7"/>
      <c r="C228" s="7"/>
      <c r="D228" s="7"/>
      <c r="E228" s="7"/>
      <c r="F228" s="9"/>
      <c r="G228" s="7"/>
      <c r="H228" s="7"/>
    </row>
    <row r="229" spans="1:8" s="8" customFormat="1">
      <c r="A229" s="7"/>
      <c r="B229" s="7"/>
      <c r="C229" s="7"/>
      <c r="D229" s="7"/>
      <c r="E229" s="7"/>
      <c r="F229" s="9"/>
      <c r="G229" s="7"/>
      <c r="H229" s="7"/>
    </row>
    <row r="230" spans="1:8" s="8" customFormat="1">
      <c r="A230" s="7"/>
      <c r="B230" s="7"/>
      <c r="C230" s="7"/>
      <c r="D230" s="7"/>
      <c r="E230" s="7"/>
      <c r="F230" s="9"/>
      <c r="G230" s="7"/>
      <c r="H230" s="7"/>
    </row>
    <row r="231" spans="1:8" s="8" customFormat="1">
      <c r="A231" s="7"/>
      <c r="B231" s="7"/>
      <c r="C231" s="7"/>
      <c r="D231" s="7"/>
      <c r="E231" s="7"/>
      <c r="F231" s="9"/>
      <c r="G231" s="7"/>
      <c r="H231" s="7"/>
    </row>
    <row r="232" spans="1:8" s="8" customFormat="1">
      <c r="A232" s="7"/>
      <c r="B232" s="7"/>
      <c r="C232" s="7"/>
      <c r="D232" s="7"/>
      <c r="E232" s="7"/>
      <c r="F232" s="9"/>
      <c r="G232" s="7"/>
      <c r="H232" s="7"/>
    </row>
    <row r="233" spans="1:8" s="8" customFormat="1">
      <c r="A233" s="7"/>
      <c r="B233" s="7"/>
      <c r="C233" s="7"/>
      <c r="D233" s="7"/>
      <c r="E233" s="7"/>
      <c r="F233" s="9"/>
      <c r="G233" s="7"/>
      <c r="H233" s="7"/>
    </row>
    <row r="234" spans="1:8" s="8" customFormat="1">
      <c r="A234" s="7"/>
      <c r="B234" s="7"/>
      <c r="C234" s="7"/>
      <c r="D234" s="7"/>
      <c r="E234" s="7"/>
      <c r="F234" s="9"/>
      <c r="G234" s="7"/>
      <c r="H234" s="7"/>
    </row>
    <row r="235" spans="1:8" s="8" customFormat="1">
      <c r="A235" s="7"/>
      <c r="B235" s="7"/>
      <c r="C235" s="7"/>
      <c r="D235" s="7"/>
      <c r="E235" s="7"/>
      <c r="F235" s="9"/>
      <c r="G235" s="7"/>
      <c r="H235" s="7"/>
    </row>
    <row r="236" spans="1:8" s="8" customFormat="1">
      <c r="A236" s="7"/>
      <c r="B236" s="7"/>
      <c r="C236" s="7"/>
      <c r="D236" s="7"/>
      <c r="E236" s="7"/>
      <c r="F236" s="9"/>
      <c r="G236" s="7"/>
      <c r="H236" s="7"/>
    </row>
  </sheetData>
  <sheetProtection algorithmName="SHA-512" hashValue="Q4pev+qsuLBoC7g418In+kMSJGBvUe9friVZMlB3HWO2dfmQE7wXT2Zj1C2ln9XqseUdtFZw0p5PC/vUPJN1+A==" saltValue="KYC20im9WX2wL18KunN7LA==" spinCount="100000" sheet="1" objects="1" scenarios="1"/>
  <mergeCells count="9">
    <mergeCell ref="A1:D1"/>
    <mergeCell ref="B20:D20"/>
    <mergeCell ref="B21:D21"/>
    <mergeCell ref="B22:D22"/>
    <mergeCell ref="A3:E3"/>
    <mergeCell ref="B4:D4"/>
    <mergeCell ref="A19:E19"/>
    <mergeCell ref="A8:E8"/>
    <mergeCell ref="C6:D6"/>
  </mergeCells>
  <conditionalFormatting sqref="D10:D18">
    <cfRule type="containsText" dxfId="4" priority="4" operator="containsText" text="Complete">
      <formula>NOT(ISERROR(SEARCH("Complete",D10)))</formula>
    </cfRule>
    <cfRule type="containsText" dxfId="3" priority="5" operator="containsText" text="failed">
      <formula>NOT(ISERROR(SEARCH("failed",D10)))</formula>
    </cfRule>
  </conditionalFormatting>
  <conditionalFormatting sqref="E10:E18">
    <cfRule type="containsText" dxfId="2" priority="1" operator="containsText" text="5">
      <formula>NOT(ISERROR(SEARCH("5",E10)))</formula>
    </cfRule>
    <cfRule type="containsText" dxfId="1" priority="2" operator="containsText" text=".">
      <formula>NOT(ISERROR(SEARCH(".",E10)))</formula>
    </cfRule>
    <cfRule type="containsText" dxfId="0" priority="3" operator="containsText" text="100">
      <formula>NOT(ISERROR(SEARCH("100",E10)))</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9525</xdr:colOff>
                    <xdr:row>8</xdr:row>
                    <xdr:rowOff>180975</xdr:rowOff>
                  </from>
                  <to>
                    <xdr:col>3</xdr:col>
                    <xdr:colOff>4229100</xdr:colOff>
                    <xdr:row>10</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9525</xdr:colOff>
                    <xdr:row>10</xdr:row>
                    <xdr:rowOff>0</xdr:rowOff>
                  </from>
                  <to>
                    <xdr:col>3</xdr:col>
                    <xdr:colOff>4229100</xdr:colOff>
                    <xdr:row>11</xdr:row>
                    <xdr:rowOff>76200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19050</xdr:colOff>
                    <xdr:row>10</xdr:row>
                    <xdr:rowOff>190500</xdr:rowOff>
                  </from>
                  <to>
                    <xdr:col>3</xdr:col>
                    <xdr:colOff>4238625</xdr:colOff>
                    <xdr:row>12</xdr:row>
                    <xdr:rowOff>38100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19050</xdr:colOff>
                    <xdr:row>14</xdr:row>
                    <xdr:rowOff>142875</xdr:rowOff>
                  </from>
                  <to>
                    <xdr:col>3</xdr:col>
                    <xdr:colOff>4238625</xdr:colOff>
                    <xdr:row>16</xdr:row>
                    <xdr:rowOff>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1</xdr:col>
                    <xdr:colOff>19050</xdr:colOff>
                    <xdr:row>13</xdr:row>
                    <xdr:rowOff>0</xdr:rowOff>
                  </from>
                  <to>
                    <xdr:col>3</xdr:col>
                    <xdr:colOff>4229100</xdr:colOff>
                    <xdr:row>14</xdr:row>
                    <xdr:rowOff>38100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1</xdr:col>
                    <xdr:colOff>19050</xdr:colOff>
                    <xdr:row>13</xdr:row>
                    <xdr:rowOff>161925</xdr:rowOff>
                  </from>
                  <to>
                    <xdr:col>3</xdr:col>
                    <xdr:colOff>4229100</xdr:colOff>
                    <xdr:row>15</xdr:row>
                    <xdr:rowOff>19050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1</xdr:col>
                    <xdr:colOff>19050</xdr:colOff>
                    <xdr:row>11</xdr:row>
                    <xdr:rowOff>180975</xdr:rowOff>
                  </from>
                  <to>
                    <xdr:col>3</xdr:col>
                    <xdr:colOff>4257675</xdr:colOff>
                    <xdr:row>13</xdr:row>
                    <xdr:rowOff>38100</xdr:rowOff>
                  </to>
                </anchor>
              </controlPr>
            </control>
          </mc:Choice>
        </mc:AlternateContent>
        <mc:AlternateContent xmlns:mc="http://schemas.openxmlformats.org/markup-compatibility/2006">
          <mc:Choice Requires="x14">
            <control shapeId="19466" r:id="rId11" name="Check Box 10">
              <controlPr defaultSize="0" autoFill="0" autoLine="0" autoPict="0">
                <anchor moveWithCells="1">
                  <from>
                    <xdr:col>1</xdr:col>
                    <xdr:colOff>19050</xdr:colOff>
                    <xdr:row>15</xdr:row>
                    <xdr:rowOff>142875</xdr:rowOff>
                  </from>
                  <to>
                    <xdr:col>3</xdr:col>
                    <xdr:colOff>4238625</xdr:colOff>
                    <xdr:row>17</xdr:row>
                    <xdr:rowOff>0</xdr:rowOff>
                  </to>
                </anchor>
              </controlPr>
            </control>
          </mc:Choice>
        </mc:AlternateContent>
        <mc:AlternateContent xmlns:mc="http://schemas.openxmlformats.org/markup-compatibility/2006">
          <mc:Choice Requires="x14">
            <control shapeId="19467" r:id="rId12" name="Check Box 11">
              <controlPr defaultSize="0" autoFill="0" autoLine="0" autoPict="0">
                <anchor moveWithCells="1">
                  <from>
                    <xdr:col>1</xdr:col>
                    <xdr:colOff>19050</xdr:colOff>
                    <xdr:row>16</xdr:row>
                    <xdr:rowOff>142875</xdr:rowOff>
                  </from>
                  <to>
                    <xdr:col>3</xdr:col>
                    <xdr:colOff>4238625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I233"/>
  <sheetViews>
    <sheetView zoomScale="115" zoomScaleNormal="115" workbookViewId="0">
      <selection activeCell="B14" sqref="B14:C14"/>
    </sheetView>
  </sheetViews>
  <sheetFormatPr defaultColWidth="9.140625" defaultRowHeight="15"/>
  <cols>
    <col min="1" max="1" width="5.7109375" style="3" customWidth="1"/>
    <col min="2" max="2" width="48.140625" style="3" customWidth="1"/>
    <col min="3" max="3" width="55.140625" style="3" customWidth="1"/>
    <col min="4" max="4" width="2.42578125" style="86" customWidth="1"/>
    <col min="5" max="5" width="24" style="9" customWidth="1"/>
    <col min="6" max="6" width="11.5703125" style="7" customWidth="1"/>
    <col min="7" max="7" width="18" style="7" hidden="1" customWidth="1"/>
    <col min="8" max="8" width="0" style="8" hidden="1" customWidth="1"/>
    <col min="9" max="35" width="9.140625" style="8"/>
    <col min="36" max="16384" width="9.140625" style="4"/>
  </cols>
  <sheetData>
    <row r="1" spans="1:11" s="8" customFormat="1" ht="81" customHeight="1">
      <c r="A1" s="236" t="s">
        <v>50</v>
      </c>
      <c r="B1" s="237"/>
      <c r="C1" s="237"/>
      <c r="D1" s="106"/>
      <c r="E1" s="6"/>
      <c r="F1" s="7"/>
      <c r="G1" s="7"/>
      <c r="K1" s="9"/>
    </row>
    <row r="2" spans="1:11" s="8" customFormat="1" ht="6.75" customHeight="1">
      <c r="A2" s="187"/>
      <c r="B2" s="188"/>
      <c r="C2" s="188"/>
      <c r="D2" s="189"/>
      <c r="E2" s="6"/>
      <c r="F2" s="7"/>
      <c r="G2" s="7"/>
      <c r="K2" s="9"/>
    </row>
    <row r="3" spans="1:11" s="8" customFormat="1">
      <c r="A3" s="184">
        <v>1</v>
      </c>
      <c r="B3" s="185" t="s">
        <v>51</v>
      </c>
      <c r="C3" s="185"/>
      <c r="D3" s="186"/>
      <c r="E3" s="20"/>
      <c r="F3" s="20"/>
      <c r="G3" s="9"/>
    </row>
    <row r="4" spans="1:11" s="8" customFormat="1" ht="66" customHeight="1">
      <c r="A4" s="29">
        <v>1.1000000000000001</v>
      </c>
      <c r="B4" s="235" t="s">
        <v>52</v>
      </c>
      <c r="C4" s="235"/>
      <c r="D4" s="79"/>
      <c r="E4" s="21"/>
      <c r="F4" s="22"/>
    </row>
    <row r="5" spans="1:11" s="8" customFormat="1" ht="54.75" customHeight="1">
      <c r="A5" s="29">
        <v>1.2</v>
      </c>
      <c r="B5" s="235" t="s">
        <v>53</v>
      </c>
      <c r="C5" s="235"/>
      <c r="D5" s="79"/>
      <c r="E5" s="21"/>
      <c r="F5" s="22"/>
    </row>
    <row r="6" spans="1:11" s="8" customFormat="1" ht="28.5" customHeight="1">
      <c r="A6" s="29">
        <v>1.3</v>
      </c>
      <c r="B6" s="235" t="s">
        <v>54</v>
      </c>
      <c r="C6" s="235"/>
      <c r="D6" s="79"/>
      <c r="E6" s="22"/>
      <c r="F6" s="23"/>
    </row>
    <row r="7" spans="1:11" s="8" customFormat="1" ht="70.5" customHeight="1">
      <c r="A7" s="29">
        <v>1.4</v>
      </c>
      <c r="B7" s="235" t="s">
        <v>55</v>
      </c>
      <c r="C7" s="235"/>
      <c r="D7" s="79"/>
      <c r="E7" s="22"/>
      <c r="F7" s="22"/>
    </row>
    <row r="8" spans="1:11" s="8" customFormat="1" ht="45.75" customHeight="1">
      <c r="A8" s="29">
        <v>1.5</v>
      </c>
      <c r="B8" s="235" t="s">
        <v>56</v>
      </c>
      <c r="C8" s="235"/>
      <c r="D8" s="79"/>
      <c r="E8" s="22"/>
      <c r="F8" s="22"/>
    </row>
    <row r="9" spans="1:11" s="8" customFormat="1">
      <c r="A9" s="180">
        <v>2</v>
      </c>
      <c r="B9" s="181" t="s">
        <v>57</v>
      </c>
      <c r="C9" s="182"/>
      <c r="D9" s="183"/>
      <c r="E9" s="22"/>
      <c r="F9" s="22"/>
    </row>
    <row r="10" spans="1:11" s="8" customFormat="1" ht="21" customHeight="1">
      <c r="A10" s="29">
        <v>2.1</v>
      </c>
      <c r="B10" s="235" t="s">
        <v>58</v>
      </c>
      <c r="C10" s="235"/>
      <c r="D10" s="79"/>
      <c r="E10" s="22"/>
      <c r="F10" s="22"/>
    </row>
    <row r="11" spans="1:11" s="8" customFormat="1" ht="44.25" customHeight="1">
      <c r="A11" s="29">
        <v>2.2000000000000002</v>
      </c>
      <c r="B11" s="234" t="s">
        <v>59</v>
      </c>
      <c r="C11" s="234"/>
      <c r="D11" s="79"/>
      <c r="E11" s="21"/>
      <c r="F11" s="22"/>
    </row>
    <row r="12" spans="1:11" s="8" customFormat="1" ht="30" customHeight="1">
      <c r="A12" s="29">
        <v>2.2999999999999998</v>
      </c>
      <c r="B12" s="234" t="s">
        <v>60</v>
      </c>
      <c r="C12" s="234"/>
      <c r="D12" s="79"/>
      <c r="E12" s="24"/>
      <c r="F12" s="22"/>
    </row>
    <row r="13" spans="1:11" s="8" customFormat="1" ht="30.75" customHeight="1">
      <c r="A13" s="29">
        <v>2.4</v>
      </c>
      <c r="B13" s="234" t="s">
        <v>61</v>
      </c>
      <c r="C13" s="234"/>
      <c r="D13" s="79"/>
      <c r="E13" s="21"/>
      <c r="F13" s="22"/>
      <c r="G13" s="9"/>
    </row>
    <row r="14" spans="1:11" s="8" customFormat="1" ht="30.75" customHeight="1">
      <c r="A14" s="29">
        <v>2.5</v>
      </c>
      <c r="B14" s="234" t="s">
        <v>62</v>
      </c>
      <c r="C14" s="234"/>
      <c r="D14" s="79"/>
      <c r="E14" s="21"/>
      <c r="F14" s="22"/>
      <c r="G14" s="9"/>
    </row>
    <row r="15" spans="1:11" s="8" customFormat="1" ht="27" customHeight="1">
      <c r="A15" s="29">
        <v>2.6</v>
      </c>
      <c r="B15" s="234" t="s">
        <v>63</v>
      </c>
      <c r="C15" s="234"/>
      <c r="D15" s="79"/>
      <c r="E15" s="24"/>
      <c r="F15" s="22"/>
    </row>
    <row r="16" spans="1:11" s="8" customFormat="1">
      <c r="A16" s="29"/>
      <c r="B16" s="31"/>
      <c r="C16" s="154"/>
      <c r="D16" s="79"/>
      <c r="E16" s="21"/>
      <c r="F16" s="22"/>
    </row>
    <row r="17" spans="1:7" s="8" customFormat="1" ht="16.5">
      <c r="A17" s="29"/>
      <c r="B17" s="31"/>
      <c r="C17" s="154"/>
      <c r="D17" s="79"/>
      <c r="E17" s="24"/>
      <c r="F17" s="22"/>
    </row>
    <row r="18" spans="1:7" s="8" customFormat="1">
      <c r="A18" s="29"/>
      <c r="B18" s="31"/>
      <c r="C18" s="154"/>
      <c r="D18" s="79"/>
      <c r="E18" s="21"/>
      <c r="F18" s="22"/>
    </row>
    <row r="19" spans="1:7" s="8" customFormat="1" ht="16.5">
      <c r="A19" s="29"/>
      <c r="B19" s="31"/>
      <c r="C19" s="154"/>
      <c r="D19" s="79"/>
      <c r="E19" s="24"/>
      <c r="F19" s="22"/>
    </row>
    <row r="20" spans="1:7" s="8" customFormat="1">
      <c r="A20" s="29"/>
      <c r="B20" s="31"/>
      <c r="C20" s="154"/>
      <c r="D20" s="79"/>
      <c r="E20" s="23"/>
      <c r="F20" s="22"/>
    </row>
    <row r="21" spans="1:7" s="8" customFormat="1" ht="15.75" thickBot="1">
      <c r="A21" s="38"/>
      <c r="B21" s="39"/>
      <c r="C21" s="163"/>
      <c r="D21" s="83"/>
      <c r="E21" s="23"/>
      <c r="F21" s="25"/>
      <c r="G21" s="7"/>
    </row>
    <row r="22" spans="1:7" s="8" customFormat="1">
      <c r="A22" s="7"/>
      <c r="B22" s="7"/>
      <c r="C22" s="7"/>
      <c r="D22" s="84"/>
      <c r="E22" s="9"/>
      <c r="F22" s="7"/>
      <c r="G22" s="10"/>
    </row>
    <row r="23" spans="1:7" s="8" customFormat="1" hidden="1">
      <c r="A23" s="7"/>
      <c r="B23" s="7"/>
      <c r="C23" s="7"/>
      <c r="D23" s="84"/>
      <c r="E23" s="9"/>
      <c r="F23" s="7"/>
      <c r="G23" s="10"/>
    </row>
    <row r="24" spans="1:7" s="8" customFormat="1" hidden="1">
      <c r="A24" s="7"/>
      <c r="B24" s="11" t="s">
        <v>36</v>
      </c>
      <c r="C24" s="7"/>
      <c r="D24" s="84"/>
      <c r="E24" s="9"/>
      <c r="F24" s="7"/>
      <c r="G24" s="10"/>
    </row>
    <row r="25" spans="1:7" s="8" customFormat="1" ht="15.75" hidden="1" thickBot="1">
      <c r="A25" s="7"/>
      <c r="B25" s="12" t="s">
        <v>37</v>
      </c>
      <c r="C25" s="7"/>
      <c r="D25" s="84"/>
      <c r="E25" s="9"/>
      <c r="F25" s="7"/>
      <c r="G25" s="10"/>
    </row>
    <row r="26" spans="1:7" s="8" customFormat="1" hidden="1">
      <c r="A26" s="7"/>
      <c r="B26" s="7"/>
      <c r="C26" s="7"/>
      <c r="D26" s="84"/>
      <c r="E26" s="9"/>
      <c r="F26" s="7"/>
      <c r="G26" s="7"/>
    </row>
    <row r="27" spans="1:7" s="8" customFormat="1" hidden="1">
      <c r="A27" s="7"/>
      <c r="B27" s="13" t="s">
        <v>38</v>
      </c>
      <c r="C27" s="7"/>
      <c r="D27" s="84"/>
      <c r="E27" s="9"/>
      <c r="F27" s="7"/>
      <c r="G27" s="7"/>
    </row>
    <row r="28" spans="1:7" s="8" customFormat="1" hidden="1">
      <c r="A28" s="7"/>
      <c r="B28" s="14" t="s">
        <v>39</v>
      </c>
      <c r="C28" s="7"/>
      <c r="D28" s="84"/>
      <c r="E28" s="9"/>
      <c r="F28" s="7"/>
      <c r="G28" s="7"/>
    </row>
    <row r="29" spans="1:7" s="8" customFormat="1" hidden="1">
      <c r="A29" s="7"/>
      <c r="B29" s="14" t="s">
        <v>40</v>
      </c>
      <c r="C29" s="7"/>
      <c r="D29" s="84"/>
      <c r="E29" s="9"/>
      <c r="F29" s="7"/>
      <c r="G29" s="7"/>
    </row>
    <row r="30" spans="1:7" s="8" customFormat="1" hidden="1">
      <c r="A30" s="7"/>
      <c r="B30" s="14" t="s">
        <v>41</v>
      </c>
      <c r="C30" s="7"/>
      <c r="D30" s="84"/>
      <c r="E30" s="9"/>
      <c r="F30" s="7"/>
      <c r="G30" s="7"/>
    </row>
    <row r="31" spans="1:7" s="8" customFormat="1" hidden="1">
      <c r="A31" s="7"/>
      <c r="B31" s="14" t="s">
        <v>42</v>
      </c>
      <c r="C31" s="7"/>
      <c r="D31" s="84"/>
      <c r="E31" s="9"/>
      <c r="F31" s="7"/>
      <c r="G31" s="7"/>
    </row>
    <row r="32" spans="1:7" s="8" customFormat="1" hidden="1">
      <c r="A32" s="7"/>
      <c r="B32" s="14" t="s">
        <v>43</v>
      </c>
      <c r="C32" s="7"/>
      <c r="D32" s="84"/>
      <c r="E32" s="9"/>
      <c r="F32" s="7"/>
      <c r="G32" s="7"/>
    </row>
    <row r="33" spans="1:7" s="8" customFormat="1" hidden="1">
      <c r="A33" s="7"/>
      <c r="B33" s="14" t="s">
        <v>44</v>
      </c>
      <c r="C33" s="7"/>
      <c r="D33" s="84"/>
      <c r="E33" s="9"/>
      <c r="F33" s="7"/>
      <c r="G33" s="7"/>
    </row>
    <row r="34" spans="1:7" s="8" customFormat="1" ht="15.75" hidden="1" thickBot="1">
      <c r="A34" s="7"/>
      <c r="B34" s="15" t="s">
        <v>35</v>
      </c>
      <c r="C34" s="7"/>
      <c r="D34" s="84"/>
      <c r="E34" s="9"/>
      <c r="F34" s="7"/>
      <c r="G34" s="7"/>
    </row>
    <row r="35" spans="1:7" s="8" customFormat="1" hidden="1">
      <c r="A35" s="7"/>
      <c r="B35" s="7"/>
      <c r="C35" s="7"/>
      <c r="D35" s="84"/>
      <c r="E35" s="9"/>
      <c r="F35" s="7"/>
      <c r="G35" s="7"/>
    </row>
    <row r="36" spans="1:7" s="8" customFormat="1" hidden="1">
      <c r="A36" s="7"/>
      <c r="B36" s="16" t="s">
        <v>45</v>
      </c>
      <c r="C36" s="7"/>
      <c r="D36" s="84"/>
      <c r="E36" s="9"/>
      <c r="F36" s="7"/>
      <c r="G36" s="7"/>
    </row>
    <row r="37" spans="1:7" s="8" customFormat="1" hidden="1">
      <c r="A37" s="7"/>
      <c r="B37" s="17" t="s">
        <v>46</v>
      </c>
      <c r="C37" s="7"/>
      <c r="D37" s="84"/>
      <c r="E37" s="9"/>
      <c r="F37" s="7"/>
      <c r="G37" s="7"/>
    </row>
    <row r="38" spans="1:7" s="8" customFormat="1" hidden="1">
      <c r="A38" s="7"/>
      <c r="B38" s="17" t="s">
        <v>47</v>
      </c>
      <c r="C38" s="7"/>
      <c r="D38" s="84"/>
      <c r="E38" s="9"/>
      <c r="F38" s="7"/>
      <c r="G38" s="7"/>
    </row>
    <row r="39" spans="1:7" s="8" customFormat="1" hidden="1">
      <c r="B39" s="17" t="s">
        <v>48</v>
      </c>
      <c r="D39" s="85"/>
      <c r="E39" s="9"/>
      <c r="F39" s="7"/>
      <c r="G39" s="7"/>
    </row>
    <row r="40" spans="1:7" s="8" customFormat="1" ht="15.75" hidden="1" thickBot="1">
      <c r="B40" s="18" t="s">
        <v>49</v>
      </c>
      <c r="D40" s="85"/>
      <c r="E40" s="9"/>
      <c r="F40" s="7"/>
      <c r="G40" s="7"/>
    </row>
    <row r="41" spans="1:7" s="8" customFormat="1" hidden="1">
      <c r="B41" s="7"/>
      <c r="D41" s="85"/>
      <c r="E41" s="9"/>
      <c r="F41" s="7"/>
      <c r="G41" s="7"/>
    </row>
    <row r="42" spans="1:7" s="8" customFormat="1" hidden="1">
      <c r="B42" s="7"/>
      <c r="D42" s="85"/>
      <c r="E42" s="9"/>
      <c r="F42" s="7"/>
      <c r="G42" s="7"/>
    </row>
    <row r="43" spans="1:7" s="8" customFormat="1" hidden="1">
      <c r="B43" s="11">
        <v>1900</v>
      </c>
      <c r="D43" s="85"/>
      <c r="E43" s="9"/>
      <c r="F43" s="7"/>
      <c r="G43" s="7"/>
    </row>
    <row r="44" spans="1:7" s="8" customFormat="1" hidden="1">
      <c r="B44" s="19">
        <v>1901</v>
      </c>
      <c r="D44" s="85"/>
      <c r="E44" s="9"/>
      <c r="F44" s="7"/>
      <c r="G44" s="7"/>
    </row>
    <row r="45" spans="1:7" s="8" customFormat="1" hidden="1">
      <c r="B45" s="19">
        <v>1902</v>
      </c>
      <c r="D45" s="85"/>
      <c r="E45" s="9"/>
      <c r="F45" s="7"/>
      <c r="G45" s="7"/>
    </row>
    <row r="46" spans="1:7" s="8" customFormat="1" hidden="1">
      <c r="B46" s="19">
        <v>1903</v>
      </c>
      <c r="D46" s="85"/>
      <c r="E46" s="9"/>
      <c r="F46" s="7"/>
      <c r="G46" s="7"/>
    </row>
    <row r="47" spans="1:7" s="8" customFormat="1" hidden="1">
      <c r="B47" s="19">
        <v>1904</v>
      </c>
      <c r="D47" s="85"/>
      <c r="E47" s="9"/>
      <c r="F47" s="7"/>
      <c r="G47" s="7"/>
    </row>
    <row r="48" spans="1:7" s="8" customFormat="1" hidden="1">
      <c r="B48" s="19">
        <v>1905</v>
      </c>
      <c r="D48" s="85"/>
      <c r="E48" s="9"/>
      <c r="F48" s="7"/>
      <c r="G48" s="7"/>
    </row>
    <row r="49" spans="1:7" s="8" customFormat="1" hidden="1">
      <c r="B49" s="19">
        <v>1906</v>
      </c>
      <c r="D49" s="85"/>
      <c r="E49" s="9"/>
      <c r="F49" s="7"/>
      <c r="G49" s="7"/>
    </row>
    <row r="50" spans="1:7" s="8" customFormat="1" hidden="1">
      <c r="A50" s="7"/>
      <c r="B50" s="19">
        <v>1907</v>
      </c>
      <c r="C50" s="7"/>
      <c r="D50" s="84"/>
      <c r="E50" s="9"/>
      <c r="F50" s="7"/>
      <c r="G50" s="7"/>
    </row>
    <row r="51" spans="1:7" s="8" customFormat="1" hidden="1">
      <c r="A51" s="7"/>
      <c r="B51" s="19">
        <v>1908</v>
      </c>
      <c r="C51" s="7"/>
      <c r="D51" s="84"/>
      <c r="E51" s="9"/>
      <c r="F51" s="7"/>
      <c r="G51" s="7"/>
    </row>
    <row r="52" spans="1:7" s="8" customFormat="1" hidden="1">
      <c r="A52" s="7"/>
      <c r="B52" s="19">
        <v>1909</v>
      </c>
      <c r="C52" s="7"/>
      <c r="D52" s="84"/>
      <c r="E52" s="9"/>
      <c r="F52" s="7"/>
      <c r="G52" s="7"/>
    </row>
    <row r="53" spans="1:7" s="8" customFormat="1" hidden="1">
      <c r="A53" s="7"/>
      <c r="B53" s="19">
        <v>1910</v>
      </c>
      <c r="C53" s="7"/>
      <c r="D53" s="84"/>
      <c r="E53" s="9"/>
      <c r="F53" s="7"/>
      <c r="G53" s="7"/>
    </row>
    <row r="54" spans="1:7" s="8" customFormat="1" hidden="1">
      <c r="A54" s="7"/>
      <c r="B54" s="19">
        <v>1911</v>
      </c>
      <c r="C54" s="7"/>
      <c r="D54" s="84"/>
      <c r="E54" s="9"/>
      <c r="F54" s="7"/>
      <c r="G54" s="7"/>
    </row>
    <row r="55" spans="1:7" s="8" customFormat="1" hidden="1">
      <c r="A55" s="7"/>
      <c r="B55" s="19">
        <v>1912</v>
      </c>
      <c r="C55" s="7"/>
      <c r="D55" s="84"/>
      <c r="E55" s="9"/>
      <c r="F55" s="7"/>
      <c r="G55" s="7"/>
    </row>
    <row r="56" spans="1:7" s="8" customFormat="1" hidden="1">
      <c r="A56" s="7"/>
      <c r="B56" s="19">
        <v>1913</v>
      </c>
      <c r="C56" s="7"/>
      <c r="D56" s="84"/>
      <c r="E56" s="9"/>
      <c r="F56" s="7"/>
      <c r="G56" s="7"/>
    </row>
    <row r="57" spans="1:7" s="8" customFormat="1" hidden="1">
      <c r="A57" s="7"/>
      <c r="B57" s="19">
        <v>1914</v>
      </c>
      <c r="C57" s="7"/>
      <c r="D57" s="84"/>
      <c r="E57" s="9"/>
      <c r="F57" s="7"/>
      <c r="G57" s="7"/>
    </row>
    <row r="58" spans="1:7" s="8" customFormat="1" hidden="1">
      <c r="A58" s="7"/>
      <c r="B58" s="19">
        <v>1915</v>
      </c>
      <c r="C58" s="7"/>
      <c r="D58" s="84"/>
      <c r="E58" s="9"/>
      <c r="F58" s="7"/>
      <c r="G58" s="7"/>
    </row>
    <row r="59" spans="1:7" s="8" customFormat="1" hidden="1">
      <c r="A59" s="7"/>
      <c r="B59" s="19">
        <v>1916</v>
      </c>
      <c r="C59" s="7"/>
      <c r="D59" s="84"/>
      <c r="E59" s="9"/>
      <c r="F59" s="7"/>
      <c r="G59" s="7"/>
    </row>
    <row r="60" spans="1:7" s="8" customFormat="1" hidden="1">
      <c r="A60" s="7"/>
      <c r="B60" s="19">
        <v>1917</v>
      </c>
      <c r="C60" s="7"/>
      <c r="D60" s="84"/>
      <c r="E60" s="9"/>
      <c r="F60" s="7"/>
      <c r="G60" s="7"/>
    </row>
    <row r="61" spans="1:7" s="8" customFormat="1" hidden="1">
      <c r="A61" s="7"/>
      <c r="B61" s="19">
        <v>1918</v>
      </c>
      <c r="C61" s="7"/>
      <c r="D61" s="84"/>
      <c r="E61" s="9"/>
      <c r="F61" s="7"/>
      <c r="G61" s="7"/>
    </row>
    <row r="62" spans="1:7" s="8" customFormat="1" hidden="1">
      <c r="A62" s="7"/>
      <c r="B62" s="19">
        <v>1919</v>
      </c>
      <c r="C62" s="7"/>
      <c r="D62" s="84"/>
      <c r="E62" s="9"/>
      <c r="F62" s="7"/>
      <c r="G62" s="7"/>
    </row>
    <row r="63" spans="1:7" s="8" customFormat="1" hidden="1">
      <c r="A63" s="7"/>
      <c r="B63" s="19">
        <v>1920</v>
      </c>
      <c r="C63" s="7"/>
      <c r="D63" s="84"/>
      <c r="E63" s="9"/>
      <c r="F63" s="7"/>
      <c r="G63" s="7"/>
    </row>
    <row r="64" spans="1:7" s="8" customFormat="1" hidden="1">
      <c r="A64" s="7"/>
      <c r="B64" s="19">
        <v>1921</v>
      </c>
      <c r="C64" s="7"/>
      <c r="D64" s="84"/>
      <c r="E64" s="9"/>
      <c r="F64" s="7"/>
      <c r="G64" s="7"/>
    </row>
    <row r="65" spans="1:7" s="8" customFormat="1" hidden="1">
      <c r="A65" s="7"/>
      <c r="B65" s="19">
        <v>1922</v>
      </c>
      <c r="C65" s="7"/>
      <c r="D65" s="84"/>
      <c r="E65" s="9"/>
      <c r="F65" s="7"/>
      <c r="G65" s="7"/>
    </row>
    <row r="66" spans="1:7" s="8" customFormat="1" hidden="1">
      <c r="A66" s="7"/>
      <c r="B66" s="19">
        <v>1923</v>
      </c>
      <c r="C66" s="7"/>
      <c r="D66" s="84"/>
      <c r="E66" s="9"/>
      <c r="F66" s="7"/>
      <c r="G66" s="7"/>
    </row>
    <row r="67" spans="1:7" s="8" customFormat="1" hidden="1">
      <c r="A67" s="7"/>
      <c r="B67" s="19">
        <v>1924</v>
      </c>
      <c r="C67" s="7"/>
      <c r="D67" s="84"/>
      <c r="E67" s="9"/>
      <c r="F67" s="7"/>
      <c r="G67" s="7"/>
    </row>
    <row r="68" spans="1:7" s="8" customFormat="1" hidden="1">
      <c r="A68" s="7"/>
      <c r="B68" s="19">
        <v>1925</v>
      </c>
      <c r="C68" s="7"/>
      <c r="D68" s="84"/>
      <c r="E68" s="9"/>
      <c r="F68" s="7"/>
      <c r="G68" s="7"/>
    </row>
    <row r="69" spans="1:7" s="8" customFormat="1" hidden="1">
      <c r="A69" s="7"/>
      <c r="B69" s="19">
        <v>1926</v>
      </c>
      <c r="C69" s="7"/>
      <c r="D69" s="84"/>
      <c r="E69" s="9"/>
      <c r="F69" s="7"/>
      <c r="G69" s="7"/>
    </row>
    <row r="70" spans="1:7" s="8" customFormat="1" hidden="1">
      <c r="A70" s="7"/>
      <c r="B70" s="19">
        <v>1927</v>
      </c>
      <c r="C70" s="7"/>
      <c r="D70" s="84"/>
      <c r="E70" s="9"/>
      <c r="F70" s="7"/>
      <c r="G70" s="7"/>
    </row>
    <row r="71" spans="1:7" s="8" customFormat="1" hidden="1">
      <c r="A71" s="7"/>
      <c r="B71" s="19">
        <v>1928</v>
      </c>
      <c r="C71" s="7"/>
      <c r="D71" s="84"/>
      <c r="E71" s="9"/>
      <c r="F71" s="7"/>
      <c r="G71" s="7"/>
    </row>
    <row r="72" spans="1:7" s="8" customFormat="1" hidden="1">
      <c r="A72" s="7"/>
      <c r="B72" s="19">
        <v>1929</v>
      </c>
      <c r="C72" s="7"/>
      <c r="D72" s="84"/>
      <c r="E72" s="9"/>
      <c r="F72" s="7"/>
      <c r="G72" s="7"/>
    </row>
    <row r="73" spans="1:7" s="8" customFormat="1" hidden="1">
      <c r="A73" s="7"/>
      <c r="B73" s="19">
        <v>1930</v>
      </c>
      <c r="C73" s="7"/>
      <c r="D73" s="84"/>
      <c r="E73" s="9"/>
      <c r="F73" s="7"/>
      <c r="G73" s="7"/>
    </row>
    <row r="74" spans="1:7" s="8" customFormat="1" hidden="1">
      <c r="A74" s="7"/>
      <c r="B74" s="19">
        <v>1931</v>
      </c>
      <c r="C74" s="7"/>
      <c r="D74" s="84"/>
      <c r="E74" s="9"/>
      <c r="F74" s="7"/>
      <c r="G74" s="7"/>
    </row>
    <row r="75" spans="1:7" s="8" customFormat="1" hidden="1">
      <c r="A75" s="7"/>
      <c r="B75" s="19">
        <v>1932</v>
      </c>
      <c r="C75" s="7"/>
      <c r="D75" s="84"/>
      <c r="E75" s="9"/>
      <c r="F75" s="7"/>
      <c r="G75" s="7"/>
    </row>
    <row r="76" spans="1:7" s="8" customFormat="1" hidden="1">
      <c r="A76" s="7"/>
      <c r="B76" s="19">
        <v>1933</v>
      </c>
      <c r="C76" s="7"/>
      <c r="D76" s="84"/>
      <c r="E76" s="9"/>
      <c r="F76" s="7"/>
      <c r="G76" s="7"/>
    </row>
    <row r="77" spans="1:7" s="8" customFormat="1" hidden="1">
      <c r="A77" s="7"/>
      <c r="B77" s="19">
        <v>1934</v>
      </c>
      <c r="C77" s="7"/>
      <c r="D77" s="84"/>
      <c r="E77" s="9"/>
      <c r="F77" s="7"/>
      <c r="G77" s="7"/>
    </row>
    <row r="78" spans="1:7" s="8" customFormat="1" hidden="1">
      <c r="A78" s="7"/>
      <c r="B78" s="19">
        <v>1935</v>
      </c>
      <c r="C78" s="7"/>
      <c r="D78" s="84"/>
      <c r="E78" s="9"/>
      <c r="F78" s="7"/>
      <c r="G78" s="7"/>
    </row>
    <row r="79" spans="1:7" s="8" customFormat="1" hidden="1">
      <c r="A79" s="7"/>
      <c r="B79" s="19">
        <v>1936</v>
      </c>
      <c r="C79" s="7"/>
      <c r="D79" s="84"/>
      <c r="E79" s="9"/>
      <c r="F79" s="7"/>
      <c r="G79" s="7"/>
    </row>
    <row r="80" spans="1:7" s="8" customFormat="1" hidden="1">
      <c r="A80" s="7"/>
      <c r="B80" s="19">
        <v>1937</v>
      </c>
      <c r="C80" s="7"/>
      <c r="D80" s="84"/>
      <c r="E80" s="9"/>
      <c r="F80" s="7"/>
      <c r="G80" s="7"/>
    </row>
    <row r="81" spans="1:7" s="8" customFormat="1" hidden="1">
      <c r="A81" s="7"/>
      <c r="B81" s="19">
        <v>1938</v>
      </c>
      <c r="C81" s="7"/>
      <c r="D81" s="84"/>
      <c r="E81" s="9"/>
      <c r="F81" s="7"/>
      <c r="G81" s="7"/>
    </row>
    <row r="82" spans="1:7" s="8" customFormat="1" hidden="1">
      <c r="A82" s="7"/>
      <c r="B82" s="19">
        <v>1939</v>
      </c>
      <c r="C82" s="7"/>
      <c r="D82" s="84"/>
      <c r="E82" s="9"/>
      <c r="F82" s="7"/>
      <c r="G82" s="7"/>
    </row>
    <row r="83" spans="1:7" s="8" customFormat="1" hidden="1">
      <c r="A83" s="7"/>
      <c r="B83" s="19">
        <v>1940</v>
      </c>
      <c r="C83" s="7"/>
      <c r="D83" s="84"/>
      <c r="E83" s="9"/>
      <c r="F83" s="7"/>
      <c r="G83" s="7"/>
    </row>
    <row r="84" spans="1:7" s="8" customFormat="1" hidden="1">
      <c r="A84" s="7"/>
      <c r="B84" s="19">
        <v>1941</v>
      </c>
      <c r="C84" s="7"/>
      <c r="D84" s="84"/>
      <c r="E84" s="9"/>
      <c r="F84" s="7"/>
      <c r="G84" s="7"/>
    </row>
    <row r="85" spans="1:7" s="8" customFormat="1" hidden="1">
      <c r="A85" s="7"/>
      <c r="B85" s="19">
        <v>1942</v>
      </c>
      <c r="C85" s="7"/>
      <c r="D85" s="84"/>
      <c r="E85" s="9"/>
      <c r="F85" s="7"/>
      <c r="G85" s="7"/>
    </row>
    <row r="86" spans="1:7" s="8" customFormat="1" hidden="1">
      <c r="A86" s="7"/>
      <c r="B86" s="19">
        <v>1943</v>
      </c>
      <c r="C86" s="7"/>
      <c r="D86" s="84"/>
      <c r="E86" s="9"/>
      <c r="F86" s="7"/>
      <c r="G86" s="7"/>
    </row>
    <row r="87" spans="1:7" s="8" customFormat="1" hidden="1">
      <c r="A87" s="7"/>
      <c r="B87" s="19">
        <v>1944</v>
      </c>
      <c r="C87" s="7"/>
      <c r="D87" s="84"/>
      <c r="E87" s="9"/>
      <c r="F87" s="7"/>
      <c r="G87" s="7"/>
    </row>
    <row r="88" spans="1:7" s="8" customFormat="1" hidden="1">
      <c r="A88" s="7"/>
      <c r="B88" s="19">
        <v>1945</v>
      </c>
      <c r="C88" s="7"/>
      <c r="D88" s="84"/>
      <c r="E88" s="9"/>
      <c r="F88" s="7"/>
      <c r="G88" s="7"/>
    </row>
    <row r="89" spans="1:7" s="8" customFormat="1" hidden="1">
      <c r="A89" s="7"/>
      <c r="B89" s="19">
        <v>1946</v>
      </c>
      <c r="C89" s="7"/>
      <c r="D89" s="84"/>
      <c r="E89" s="9"/>
      <c r="F89" s="7"/>
      <c r="G89" s="7"/>
    </row>
    <row r="90" spans="1:7" s="8" customFormat="1" hidden="1">
      <c r="A90" s="7"/>
      <c r="B90" s="19">
        <v>1947</v>
      </c>
      <c r="C90" s="7"/>
      <c r="D90" s="84"/>
      <c r="E90" s="9"/>
      <c r="F90" s="7"/>
      <c r="G90" s="7"/>
    </row>
    <row r="91" spans="1:7" s="8" customFormat="1" hidden="1">
      <c r="A91" s="7"/>
      <c r="B91" s="19">
        <v>1948</v>
      </c>
      <c r="C91" s="7"/>
      <c r="D91" s="84"/>
      <c r="E91" s="9"/>
      <c r="F91" s="7"/>
      <c r="G91" s="7"/>
    </row>
    <row r="92" spans="1:7" s="8" customFormat="1" hidden="1">
      <c r="A92" s="7"/>
      <c r="B92" s="19">
        <v>1949</v>
      </c>
      <c r="C92" s="7"/>
      <c r="D92" s="84"/>
      <c r="E92" s="9"/>
      <c r="F92" s="7"/>
      <c r="G92" s="7"/>
    </row>
    <row r="93" spans="1:7" s="8" customFormat="1" hidden="1">
      <c r="A93" s="7"/>
      <c r="B93" s="19">
        <v>1950</v>
      </c>
      <c r="C93" s="7"/>
      <c r="D93" s="84"/>
      <c r="E93" s="9"/>
      <c r="F93" s="7"/>
      <c r="G93" s="7"/>
    </row>
    <row r="94" spans="1:7" s="8" customFormat="1" hidden="1">
      <c r="A94" s="7"/>
      <c r="B94" s="19">
        <v>1951</v>
      </c>
      <c r="C94" s="7"/>
      <c r="D94" s="84"/>
      <c r="E94" s="9"/>
      <c r="F94" s="7"/>
      <c r="G94" s="7"/>
    </row>
    <row r="95" spans="1:7" s="8" customFormat="1" hidden="1">
      <c r="A95" s="7"/>
      <c r="B95" s="19">
        <v>1952</v>
      </c>
      <c r="C95" s="7"/>
      <c r="D95" s="84"/>
      <c r="E95" s="9"/>
      <c r="F95" s="7"/>
      <c r="G95" s="7"/>
    </row>
    <row r="96" spans="1:7" s="8" customFormat="1" hidden="1">
      <c r="A96" s="7"/>
      <c r="B96" s="19">
        <v>1953</v>
      </c>
      <c r="C96" s="7"/>
      <c r="D96" s="84"/>
      <c r="E96" s="9"/>
      <c r="F96" s="7"/>
      <c r="G96" s="7"/>
    </row>
    <row r="97" spans="1:7" s="8" customFormat="1" hidden="1">
      <c r="A97" s="7"/>
      <c r="B97" s="19">
        <v>1954</v>
      </c>
      <c r="C97" s="7"/>
      <c r="D97" s="84"/>
      <c r="E97" s="9"/>
      <c r="F97" s="7"/>
      <c r="G97" s="7"/>
    </row>
    <row r="98" spans="1:7" s="8" customFormat="1" hidden="1">
      <c r="A98" s="7"/>
      <c r="B98" s="19">
        <v>1955</v>
      </c>
      <c r="C98" s="7"/>
      <c r="D98" s="84"/>
      <c r="E98" s="9"/>
      <c r="F98" s="7"/>
      <c r="G98" s="7"/>
    </row>
    <row r="99" spans="1:7" s="8" customFormat="1" hidden="1">
      <c r="A99" s="7"/>
      <c r="B99" s="19">
        <v>1956</v>
      </c>
      <c r="C99" s="7"/>
      <c r="D99" s="84"/>
      <c r="E99" s="9"/>
      <c r="F99" s="7"/>
      <c r="G99" s="7"/>
    </row>
    <row r="100" spans="1:7" s="8" customFormat="1" hidden="1">
      <c r="A100" s="7"/>
      <c r="B100" s="19">
        <v>1957</v>
      </c>
      <c r="C100" s="7"/>
      <c r="D100" s="84"/>
      <c r="E100" s="9"/>
      <c r="F100" s="7"/>
      <c r="G100" s="7"/>
    </row>
    <row r="101" spans="1:7" s="8" customFormat="1" hidden="1">
      <c r="A101" s="7"/>
      <c r="B101" s="19">
        <v>1958</v>
      </c>
      <c r="C101" s="7"/>
      <c r="D101" s="84"/>
      <c r="E101" s="9"/>
      <c r="F101" s="7"/>
      <c r="G101" s="7"/>
    </row>
    <row r="102" spans="1:7" s="8" customFormat="1" hidden="1">
      <c r="A102" s="7"/>
      <c r="B102" s="19">
        <v>1959</v>
      </c>
      <c r="C102" s="7"/>
      <c r="D102" s="84"/>
      <c r="E102" s="9"/>
      <c r="F102" s="7"/>
      <c r="G102" s="7"/>
    </row>
    <row r="103" spans="1:7" s="8" customFormat="1" hidden="1">
      <c r="A103" s="7"/>
      <c r="B103" s="19">
        <v>1960</v>
      </c>
      <c r="C103" s="7"/>
      <c r="D103" s="84"/>
      <c r="E103" s="9"/>
      <c r="F103" s="7"/>
      <c r="G103" s="7"/>
    </row>
    <row r="104" spans="1:7" s="8" customFormat="1" hidden="1">
      <c r="A104" s="7"/>
      <c r="B104" s="19">
        <v>1961</v>
      </c>
      <c r="C104" s="7"/>
      <c r="D104" s="84"/>
      <c r="E104" s="9"/>
      <c r="F104" s="7"/>
      <c r="G104" s="7"/>
    </row>
    <row r="105" spans="1:7" s="8" customFormat="1" hidden="1">
      <c r="A105" s="7"/>
      <c r="B105" s="19">
        <v>1962</v>
      </c>
      <c r="C105" s="7"/>
      <c r="D105" s="84"/>
      <c r="E105" s="9"/>
      <c r="F105" s="7"/>
      <c r="G105" s="7"/>
    </row>
    <row r="106" spans="1:7" s="8" customFormat="1" hidden="1">
      <c r="A106" s="7"/>
      <c r="B106" s="19">
        <v>1963</v>
      </c>
      <c r="C106" s="7"/>
      <c r="D106" s="84"/>
      <c r="E106" s="9"/>
      <c r="F106" s="7"/>
      <c r="G106" s="7"/>
    </row>
    <row r="107" spans="1:7" s="8" customFormat="1" hidden="1">
      <c r="A107" s="7"/>
      <c r="B107" s="19">
        <v>1964</v>
      </c>
      <c r="C107" s="7"/>
      <c r="D107" s="84"/>
      <c r="E107" s="9"/>
      <c r="F107" s="7"/>
      <c r="G107" s="7"/>
    </row>
    <row r="108" spans="1:7" s="8" customFormat="1" hidden="1">
      <c r="A108" s="7"/>
      <c r="B108" s="19">
        <v>1965</v>
      </c>
      <c r="C108" s="7"/>
      <c r="D108" s="84"/>
      <c r="E108" s="9"/>
      <c r="F108" s="7"/>
      <c r="G108" s="7"/>
    </row>
    <row r="109" spans="1:7" s="8" customFormat="1" hidden="1">
      <c r="A109" s="7"/>
      <c r="B109" s="19">
        <v>1966</v>
      </c>
      <c r="C109" s="7"/>
      <c r="D109" s="84"/>
      <c r="E109" s="9"/>
      <c r="F109" s="7"/>
      <c r="G109" s="7"/>
    </row>
    <row r="110" spans="1:7" s="8" customFormat="1" hidden="1">
      <c r="A110" s="7"/>
      <c r="B110" s="19">
        <v>1967</v>
      </c>
      <c r="C110" s="7"/>
      <c r="D110" s="84"/>
      <c r="E110" s="9"/>
      <c r="F110" s="7"/>
      <c r="G110" s="7"/>
    </row>
    <row r="111" spans="1:7" s="8" customFormat="1" hidden="1">
      <c r="A111" s="7"/>
      <c r="B111" s="19">
        <v>1968</v>
      </c>
      <c r="C111" s="7"/>
      <c r="D111" s="84"/>
      <c r="E111" s="9"/>
      <c r="F111" s="7"/>
      <c r="G111" s="7"/>
    </row>
    <row r="112" spans="1:7" s="8" customFormat="1" hidden="1">
      <c r="A112" s="7"/>
      <c r="B112" s="19">
        <v>1969</v>
      </c>
      <c r="C112" s="7"/>
      <c r="D112" s="84"/>
      <c r="E112" s="9"/>
      <c r="F112" s="7"/>
      <c r="G112" s="7"/>
    </row>
    <row r="113" spans="1:7" s="8" customFormat="1" hidden="1">
      <c r="A113" s="7"/>
      <c r="B113" s="19">
        <v>1970</v>
      </c>
      <c r="C113" s="7"/>
      <c r="D113" s="84"/>
      <c r="E113" s="9"/>
      <c r="F113" s="7"/>
      <c r="G113" s="7"/>
    </row>
    <row r="114" spans="1:7" s="8" customFormat="1" hidden="1">
      <c r="A114" s="7"/>
      <c r="B114" s="19">
        <v>1971</v>
      </c>
      <c r="C114" s="7"/>
      <c r="D114" s="84"/>
      <c r="E114" s="9"/>
      <c r="F114" s="7"/>
      <c r="G114" s="7"/>
    </row>
    <row r="115" spans="1:7" s="8" customFormat="1" hidden="1">
      <c r="A115" s="7"/>
      <c r="B115" s="19">
        <v>1972</v>
      </c>
      <c r="C115" s="7"/>
      <c r="D115" s="84"/>
      <c r="E115" s="9"/>
      <c r="F115" s="7"/>
      <c r="G115" s="7"/>
    </row>
    <row r="116" spans="1:7" s="8" customFormat="1" hidden="1">
      <c r="A116" s="7"/>
      <c r="B116" s="19">
        <v>1973</v>
      </c>
      <c r="C116" s="7"/>
      <c r="D116" s="84"/>
      <c r="E116" s="9"/>
      <c r="F116" s="7"/>
      <c r="G116" s="7"/>
    </row>
    <row r="117" spans="1:7" s="8" customFormat="1" hidden="1">
      <c r="A117" s="7"/>
      <c r="B117" s="19">
        <v>1974</v>
      </c>
      <c r="C117" s="7"/>
      <c r="D117" s="84"/>
      <c r="E117" s="9"/>
      <c r="F117" s="7"/>
      <c r="G117" s="7"/>
    </row>
    <row r="118" spans="1:7" s="8" customFormat="1" hidden="1">
      <c r="A118" s="7"/>
      <c r="B118" s="19">
        <v>1975</v>
      </c>
      <c r="C118" s="7"/>
      <c r="D118" s="84"/>
      <c r="E118" s="9"/>
      <c r="F118" s="7"/>
      <c r="G118" s="7"/>
    </row>
    <row r="119" spans="1:7" s="8" customFormat="1" hidden="1">
      <c r="A119" s="7"/>
      <c r="B119" s="19">
        <v>1976</v>
      </c>
      <c r="C119" s="7"/>
      <c r="D119" s="84"/>
      <c r="E119" s="9"/>
      <c r="F119" s="7"/>
      <c r="G119" s="7"/>
    </row>
    <row r="120" spans="1:7" s="8" customFormat="1" hidden="1">
      <c r="A120" s="7"/>
      <c r="B120" s="19">
        <v>1977</v>
      </c>
      <c r="C120" s="7"/>
      <c r="D120" s="84"/>
      <c r="E120" s="9"/>
      <c r="F120" s="7"/>
      <c r="G120" s="7"/>
    </row>
    <row r="121" spans="1:7" s="8" customFormat="1" hidden="1">
      <c r="A121" s="7"/>
      <c r="B121" s="19">
        <v>1978</v>
      </c>
      <c r="C121" s="7"/>
      <c r="D121" s="84"/>
      <c r="E121" s="9"/>
      <c r="F121" s="7"/>
      <c r="G121" s="7"/>
    </row>
    <row r="122" spans="1:7" s="8" customFormat="1" hidden="1">
      <c r="A122" s="7"/>
      <c r="B122" s="19">
        <v>1979</v>
      </c>
      <c r="C122" s="7"/>
      <c r="D122" s="84"/>
      <c r="E122" s="9"/>
      <c r="F122" s="7"/>
      <c r="G122" s="7"/>
    </row>
    <row r="123" spans="1:7" s="8" customFormat="1" hidden="1">
      <c r="A123" s="7"/>
      <c r="B123" s="19">
        <v>1980</v>
      </c>
      <c r="C123" s="7"/>
      <c r="D123" s="84"/>
      <c r="E123" s="9"/>
      <c r="F123" s="7"/>
      <c r="G123" s="7"/>
    </row>
    <row r="124" spans="1:7" s="8" customFormat="1" hidden="1">
      <c r="A124" s="7"/>
      <c r="B124" s="19">
        <v>1981</v>
      </c>
      <c r="C124" s="7"/>
      <c r="D124" s="84"/>
      <c r="E124" s="9"/>
      <c r="F124" s="7"/>
      <c r="G124" s="7"/>
    </row>
    <row r="125" spans="1:7" s="8" customFormat="1" hidden="1">
      <c r="A125" s="7"/>
      <c r="B125" s="19">
        <v>1982</v>
      </c>
      <c r="C125" s="7"/>
      <c r="D125" s="84"/>
      <c r="E125" s="9"/>
      <c r="F125" s="7"/>
      <c r="G125" s="7"/>
    </row>
    <row r="126" spans="1:7" s="8" customFormat="1" hidden="1">
      <c r="A126" s="7"/>
      <c r="B126" s="19">
        <v>1983</v>
      </c>
      <c r="C126" s="7"/>
      <c r="D126" s="84"/>
      <c r="E126" s="9"/>
      <c r="F126" s="7"/>
      <c r="G126" s="7"/>
    </row>
    <row r="127" spans="1:7" s="8" customFormat="1" hidden="1">
      <c r="A127" s="7"/>
      <c r="B127" s="19">
        <v>1984</v>
      </c>
      <c r="C127" s="7"/>
      <c r="D127" s="84"/>
      <c r="E127" s="9"/>
      <c r="F127" s="7"/>
      <c r="G127" s="7"/>
    </row>
    <row r="128" spans="1:7" s="8" customFormat="1" hidden="1">
      <c r="A128" s="7"/>
      <c r="B128" s="19">
        <v>1985</v>
      </c>
      <c r="C128" s="7"/>
      <c r="D128" s="84"/>
      <c r="E128" s="9"/>
      <c r="F128" s="7"/>
      <c r="G128" s="7"/>
    </row>
    <row r="129" spans="1:7" s="8" customFormat="1" hidden="1">
      <c r="A129" s="7"/>
      <c r="B129" s="19">
        <v>1986</v>
      </c>
      <c r="C129" s="7"/>
      <c r="D129" s="84"/>
      <c r="E129" s="9"/>
      <c r="F129" s="7"/>
      <c r="G129" s="7"/>
    </row>
    <row r="130" spans="1:7" s="8" customFormat="1" hidden="1">
      <c r="A130" s="7"/>
      <c r="B130" s="19">
        <v>1987</v>
      </c>
      <c r="C130" s="7"/>
      <c r="D130" s="84"/>
      <c r="E130" s="9"/>
      <c r="F130" s="7"/>
      <c r="G130" s="7"/>
    </row>
    <row r="131" spans="1:7" s="8" customFormat="1" hidden="1">
      <c r="A131" s="7"/>
      <c r="B131" s="19">
        <v>1988</v>
      </c>
      <c r="C131" s="7"/>
      <c r="D131" s="84"/>
      <c r="E131" s="9"/>
      <c r="F131" s="7"/>
      <c r="G131" s="7"/>
    </row>
    <row r="132" spans="1:7" s="8" customFormat="1" hidden="1">
      <c r="A132" s="7"/>
      <c r="B132" s="19">
        <v>1989</v>
      </c>
      <c r="C132" s="7"/>
      <c r="D132" s="84"/>
      <c r="E132" s="9"/>
      <c r="F132" s="7"/>
      <c r="G132" s="7"/>
    </row>
    <row r="133" spans="1:7" s="8" customFormat="1" hidden="1">
      <c r="A133" s="7"/>
      <c r="B133" s="19">
        <v>1990</v>
      </c>
      <c r="C133" s="7"/>
      <c r="D133" s="84"/>
      <c r="E133" s="9"/>
      <c r="F133" s="7"/>
      <c r="G133" s="7"/>
    </row>
    <row r="134" spans="1:7" s="8" customFormat="1" hidden="1">
      <c r="A134" s="7"/>
      <c r="B134" s="19">
        <v>1991</v>
      </c>
      <c r="C134" s="7"/>
      <c r="D134" s="84"/>
      <c r="E134" s="9"/>
      <c r="F134" s="7"/>
      <c r="G134" s="7"/>
    </row>
    <row r="135" spans="1:7" s="8" customFormat="1" hidden="1">
      <c r="A135" s="7"/>
      <c r="B135" s="19">
        <v>1992</v>
      </c>
      <c r="C135" s="7"/>
      <c r="D135" s="84"/>
      <c r="E135" s="9"/>
      <c r="F135" s="7"/>
      <c r="G135" s="7"/>
    </row>
    <row r="136" spans="1:7" s="8" customFormat="1" hidden="1">
      <c r="A136" s="7"/>
      <c r="B136" s="19">
        <v>1993</v>
      </c>
      <c r="C136" s="7"/>
      <c r="D136" s="84"/>
      <c r="E136" s="9"/>
      <c r="F136" s="7"/>
      <c r="G136" s="7"/>
    </row>
    <row r="137" spans="1:7" s="8" customFormat="1" hidden="1">
      <c r="A137" s="7"/>
      <c r="B137" s="19">
        <v>1994</v>
      </c>
      <c r="C137" s="7"/>
      <c r="D137" s="84"/>
      <c r="E137" s="9"/>
      <c r="F137" s="7"/>
      <c r="G137" s="7"/>
    </row>
    <row r="138" spans="1:7" s="8" customFormat="1" hidden="1">
      <c r="A138" s="7"/>
      <c r="B138" s="19">
        <v>1995</v>
      </c>
      <c r="C138" s="7"/>
      <c r="D138" s="84"/>
      <c r="E138" s="9"/>
      <c r="F138" s="7"/>
      <c r="G138" s="7"/>
    </row>
    <row r="139" spans="1:7" s="8" customFormat="1" hidden="1">
      <c r="A139" s="7"/>
      <c r="B139" s="19">
        <v>1996</v>
      </c>
      <c r="C139" s="7"/>
      <c r="D139" s="84"/>
      <c r="E139" s="9"/>
      <c r="F139" s="7"/>
      <c r="G139" s="7"/>
    </row>
    <row r="140" spans="1:7" s="8" customFormat="1" hidden="1">
      <c r="A140" s="7"/>
      <c r="B140" s="19">
        <v>1997</v>
      </c>
      <c r="C140" s="7"/>
      <c r="D140" s="84"/>
      <c r="E140" s="9"/>
      <c r="F140" s="7"/>
      <c r="G140" s="7"/>
    </row>
    <row r="141" spans="1:7" s="8" customFormat="1" hidden="1">
      <c r="A141" s="7"/>
      <c r="B141" s="19">
        <v>1998</v>
      </c>
      <c r="C141" s="7"/>
      <c r="D141" s="84"/>
      <c r="E141" s="9"/>
      <c r="F141" s="7"/>
      <c r="G141" s="7"/>
    </row>
    <row r="142" spans="1:7" s="8" customFormat="1" hidden="1">
      <c r="A142" s="7"/>
      <c r="B142" s="19">
        <v>1999</v>
      </c>
      <c r="C142" s="7"/>
      <c r="D142" s="84"/>
      <c r="E142" s="9"/>
      <c r="F142" s="7"/>
      <c r="G142" s="7"/>
    </row>
    <row r="143" spans="1:7" s="8" customFormat="1" hidden="1">
      <c r="A143" s="7"/>
      <c r="B143" s="19">
        <v>2000</v>
      </c>
      <c r="C143" s="7"/>
      <c r="D143" s="84"/>
      <c r="E143" s="9"/>
      <c r="F143" s="7"/>
      <c r="G143" s="7"/>
    </row>
    <row r="144" spans="1:7" s="8" customFormat="1" hidden="1">
      <c r="A144" s="7"/>
      <c r="B144" s="19">
        <v>2001</v>
      </c>
      <c r="C144" s="7"/>
      <c r="D144" s="84"/>
      <c r="E144" s="9"/>
      <c r="F144" s="7"/>
      <c r="G144" s="7"/>
    </row>
    <row r="145" spans="1:7" s="8" customFormat="1" hidden="1">
      <c r="A145" s="7"/>
      <c r="B145" s="19">
        <v>2002</v>
      </c>
      <c r="C145" s="7"/>
      <c r="D145" s="84"/>
      <c r="E145" s="9"/>
      <c r="F145" s="7"/>
      <c r="G145" s="7"/>
    </row>
    <row r="146" spans="1:7" s="8" customFormat="1" hidden="1">
      <c r="A146" s="7"/>
      <c r="B146" s="19">
        <v>2003</v>
      </c>
      <c r="C146" s="7"/>
      <c r="D146" s="84"/>
      <c r="E146" s="9"/>
      <c r="F146" s="7"/>
      <c r="G146" s="7"/>
    </row>
    <row r="147" spans="1:7" s="8" customFormat="1" hidden="1">
      <c r="A147" s="7"/>
      <c r="B147" s="19">
        <v>2004</v>
      </c>
      <c r="C147" s="7"/>
      <c r="D147" s="84"/>
      <c r="E147" s="9"/>
      <c r="F147" s="7"/>
      <c r="G147" s="7"/>
    </row>
    <row r="148" spans="1:7" s="8" customFormat="1" hidden="1">
      <c r="A148" s="7"/>
      <c r="B148" s="19">
        <v>2005</v>
      </c>
      <c r="C148" s="7"/>
      <c r="D148" s="84"/>
      <c r="E148" s="9"/>
      <c r="F148" s="7"/>
      <c r="G148" s="7"/>
    </row>
    <row r="149" spans="1:7" s="8" customFormat="1" hidden="1">
      <c r="A149" s="7"/>
      <c r="B149" s="19">
        <v>2006</v>
      </c>
      <c r="C149" s="7"/>
      <c r="D149" s="84"/>
      <c r="E149" s="9"/>
      <c r="F149" s="7"/>
      <c r="G149" s="7"/>
    </row>
    <row r="150" spans="1:7" s="8" customFormat="1" hidden="1">
      <c r="A150" s="7"/>
      <c r="B150" s="19">
        <v>2007</v>
      </c>
      <c r="C150" s="7"/>
      <c r="D150" s="84"/>
      <c r="E150" s="9"/>
      <c r="F150" s="7"/>
      <c r="G150" s="7"/>
    </row>
    <row r="151" spans="1:7" s="8" customFormat="1" hidden="1">
      <c r="A151" s="7"/>
      <c r="B151" s="19">
        <v>2008</v>
      </c>
      <c r="C151" s="7"/>
      <c r="D151" s="84"/>
      <c r="E151" s="9"/>
      <c r="F151" s="7"/>
      <c r="G151" s="7"/>
    </row>
    <row r="152" spans="1:7" s="8" customFormat="1" hidden="1">
      <c r="A152" s="7"/>
      <c r="B152" s="19">
        <v>2009</v>
      </c>
      <c r="C152" s="7"/>
      <c r="D152" s="84"/>
      <c r="E152" s="9"/>
      <c r="F152" s="7"/>
      <c r="G152" s="7"/>
    </row>
    <row r="153" spans="1:7" s="8" customFormat="1" hidden="1">
      <c r="A153" s="7"/>
      <c r="B153" s="19">
        <v>2010</v>
      </c>
      <c r="C153" s="7"/>
      <c r="D153" s="84"/>
      <c r="E153" s="9"/>
      <c r="F153" s="7"/>
      <c r="G153" s="7"/>
    </row>
    <row r="154" spans="1:7" s="8" customFormat="1" hidden="1">
      <c r="A154" s="7"/>
      <c r="B154" s="19">
        <v>2011</v>
      </c>
      <c r="C154" s="7"/>
      <c r="D154" s="84"/>
      <c r="E154" s="9"/>
      <c r="F154" s="7"/>
      <c r="G154" s="7"/>
    </row>
    <row r="155" spans="1:7" s="8" customFormat="1" hidden="1">
      <c r="A155" s="7"/>
      <c r="B155" s="19">
        <v>2012</v>
      </c>
      <c r="C155" s="7"/>
      <c r="D155" s="84"/>
      <c r="E155" s="9"/>
      <c r="F155" s="7"/>
      <c r="G155" s="7"/>
    </row>
    <row r="156" spans="1:7" s="8" customFormat="1" hidden="1">
      <c r="A156" s="7"/>
      <c r="B156" s="19">
        <v>2013</v>
      </c>
      <c r="C156" s="7"/>
      <c r="D156" s="84"/>
      <c r="E156" s="9"/>
      <c r="F156" s="7"/>
      <c r="G156" s="7"/>
    </row>
    <row r="157" spans="1:7" s="8" customFormat="1" hidden="1">
      <c r="A157" s="7"/>
      <c r="B157" s="19">
        <v>2014</v>
      </c>
      <c r="C157" s="7"/>
      <c r="D157" s="84"/>
      <c r="E157" s="9"/>
      <c r="F157" s="7"/>
      <c r="G157" s="7"/>
    </row>
    <row r="158" spans="1:7" s="8" customFormat="1" hidden="1">
      <c r="A158" s="7"/>
      <c r="B158" s="19">
        <v>2015</v>
      </c>
      <c r="C158" s="7"/>
      <c r="D158" s="84"/>
      <c r="E158" s="9"/>
      <c r="F158" s="7"/>
      <c r="G158" s="7"/>
    </row>
    <row r="159" spans="1:7" s="8" customFormat="1" hidden="1">
      <c r="A159" s="7"/>
      <c r="B159" s="19">
        <v>2016</v>
      </c>
      <c r="C159" s="7"/>
      <c r="D159" s="84"/>
      <c r="E159" s="9"/>
      <c r="F159" s="7"/>
      <c r="G159" s="7"/>
    </row>
    <row r="160" spans="1:7" s="8" customFormat="1" hidden="1">
      <c r="A160" s="7"/>
      <c r="B160" s="19">
        <v>2017</v>
      </c>
      <c r="C160" s="7"/>
      <c r="D160" s="84"/>
      <c r="E160" s="9"/>
      <c r="F160" s="7"/>
      <c r="G160" s="7"/>
    </row>
    <row r="161" spans="1:7" s="8" customFormat="1" hidden="1">
      <c r="A161" s="7"/>
      <c r="B161" s="19">
        <v>2018</v>
      </c>
      <c r="C161" s="7"/>
      <c r="D161" s="84"/>
      <c r="E161" s="9"/>
      <c r="F161" s="7"/>
      <c r="G161" s="7"/>
    </row>
    <row r="162" spans="1:7" s="8" customFormat="1" hidden="1">
      <c r="A162" s="7"/>
      <c r="B162" s="19">
        <v>2019</v>
      </c>
      <c r="C162" s="7"/>
      <c r="D162" s="84"/>
      <c r="E162" s="9"/>
      <c r="F162" s="7"/>
      <c r="G162" s="7"/>
    </row>
    <row r="163" spans="1:7" s="8" customFormat="1" ht="15.75" hidden="1" thickBot="1">
      <c r="A163" s="7"/>
      <c r="B163" s="12">
        <v>2020</v>
      </c>
      <c r="C163" s="7"/>
      <c r="D163" s="84"/>
      <c r="E163" s="9"/>
      <c r="F163" s="7"/>
      <c r="G163" s="7"/>
    </row>
    <row r="164" spans="1:7" s="8" customFormat="1" hidden="1">
      <c r="A164" s="7"/>
      <c r="B164" s="7"/>
      <c r="C164" s="7"/>
      <c r="D164" s="84"/>
      <c r="E164" s="9"/>
      <c r="F164" s="7"/>
      <c r="G164" s="7"/>
    </row>
    <row r="165" spans="1:7" s="8" customFormat="1">
      <c r="A165" s="7"/>
      <c r="B165" s="7"/>
      <c r="C165" s="145"/>
      <c r="D165" s="84"/>
      <c r="E165" s="9"/>
      <c r="F165" s="7"/>
      <c r="G165" s="7"/>
    </row>
    <row r="166" spans="1:7" s="8" customFormat="1">
      <c r="A166" s="7"/>
      <c r="B166" s="7"/>
      <c r="C166" s="7"/>
      <c r="D166" s="84"/>
      <c r="E166" s="9"/>
      <c r="F166" s="7"/>
      <c r="G166" s="7"/>
    </row>
    <row r="167" spans="1:7" s="8" customFormat="1">
      <c r="A167" s="7"/>
      <c r="B167" s="7"/>
      <c r="C167" s="7"/>
      <c r="D167" s="84"/>
      <c r="E167" s="9"/>
      <c r="F167" s="7"/>
      <c r="G167" s="7"/>
    </row>
    <row r="168" spans="1:7" s="8" customFormat="1">
      <c r="A168" s="7"/>
      <c r="B168" s="7"/>
      <c r="C168" s="7"/>
      <c r="D168" s="84"/>
      <c r="E168" s="9"/>
      <c r="F168" s="7"/>
      <c r="G168" s="7"/>
    </row>
    <row r="169" spans="1:7" s="8" customFormat="1">
      <c r="A169" s="7"/>
      <c r="B169" s="84"/>
      <c r="C169" s="7"/>
      <c r="D169" s="84"/>
      <c r="E169" s="9"/>
      <c r="F169" s="7"/>
      <c r="G169" s="7"/>
    </row>
    <row r="170" spans="1:7" s="8" customFormat="1">
      <c r="A170" s="7"/>
      <c r="B170" s="84"/>
      <c r="C170" s="7"/>
      <c r="D170" s="84"/>
      <c r="E170" s="9"/>
      <c r="F170" s="7"/>
      <c r="G170" s="7"/>
    </row>
    <row r="171" spans="1:7" s="8" customFormat="1">
      <c r="A171" s="7"/>
      <c r="B171" s="7"/>
      <c r="C171" s="7"/>
      <c r="D171" s="84"/>
      <c r="E171" s="9"/>
      <c r="F171" s="7"/>
      <c r="G171" s="7"/>
    </row>
    <row r="172" spans="1:7" s="8" customFormat="1">
      <c r="A172" s="7"/>
      <c r="B172" s="7"/>
      <c r="C172" s="7"/>
      <c r="D172" s="84"/>
      <c r="E172" s="9"/>
      <c r="F172" s="7"/>
      <c r="G172" s="7"/>
    </row>
    <row r="173" spans="1:7" s="8" customFormat="1">
      <c r="A173" s="7"/>
      <c r="B173" s="7"/>
      <c r="C173" s="7"/>
      <c r="D173" s="84"/>
      <c r="E173" s="9"/>
      <c r="F173" s="7"/>
      <c r="G173" s="7"/>
    </row>
    <row r="174" spans="1:7" s="8" customFormat="1">
      <c r="A174" s="7"/>
      <c r="B174" s="7"/>
      <c r="C174" s="7"/>
      <c r="D174" s="84"/>
      <c r="E174" s="9"/>
      <c r="F174" s="7"/>
      <c r="G174" s="7"/>
    </row>
    <row r="175" spans="1:7" s="8" customFormat="1">
      <c r="A175" s="7"/>
      <c r="B175" s="7"/>
      <c r="C175" s="7"/>
      <c r="D175" s="84"/>
      <c r="E175" s="9"/>
      <c r="F175" s="7"/>
      <c r="G175" s="7"/>
    </row>
    <row r="176" spans="1:7" s="8" customFormat="1">
      <c r="A176" s="7"/>
      <c r="B176" s="7"/>
      <c r="C176" s="7"/>
      <c r="D176" s="84"/>
      <c r="E176" s="9"/>
      <c r="F176" s="7"/>
      <c r="G176" s="7"/>
    </row>
    <row r="177" spans="1:7" s="8" customFormat="1">
      <c r="A177" s="7"/>
      <c r="B177" s="7"/>
      <c r="C177" s="7"/>
      <c r="D177" s="84"/>
      <c r="E177" s="9"/>
      <c r="F177" s="7"/>
      <c r="G177" s="7"/>
    </row>
    <row r="178" spans="1:7" s="8" customFormat="1">
      <c r="A178" s="7"/>
      <c r="B178" s="7"/>
      <c r="C178" s="7"/>
      <c r="D178" s="84"/>
      <c r="E178" s="9"/>
      <c r="F178" s="7"/>
      <c r="G178" s="7"/>
    </row>
    <row r="179" spans="1:7" s="8" customFormat="1">
      <c r="A179" s="7"/>
      <c r="B179" s="7"/>
      <c r="C179" s="7"/>
      <c r="D179" s="84"/>
      <c r="E179" s="9"/>
      <c r="F179" s="7"/>
      <c r="G179" s="7"/>
    </row>
    <row r="180" spans="1:7" s="8" customFormat="1">
      <c r="A180" s="7"/>
      <c r="B180" s="7"/>
      <c r="C180" s="7"/>
      <c r="D180" s="84"/>
      <c r="E180" s="9"/>
      <c r="F180" s="7"/>
      <c r="G180" s="7"/>
    </row>
    <row r="181" spans="1:7" s="8" customFormat="1">
      <c r="A181" s="7"/>
      <c r="B181" s="7"/>
      <c r="C181" s="7"/>
      <c r="D181" s="84"/>
      <c r="E181" s="9"/>
      <c r="F181" s="7"/>
      <c r="G181" s="7"/>
    </row>
    <row r="182" spans="1:7" s="8" customFormat="1">
      <c r="A182" s="7"/>
      <c r="B182" s="7"/>
      <c r="C182" s="7"/>
      <c r="D182" s="84"/>
      <c r="E182" s="9"/>
      <c r="F182" s="7"/>
      <c r="G182" s="7"/>
    </row>
    <row r="183" spans="1:7" s="8" customFormat="1">
      <c r="A183" s="7"/>
      <c r="B183" s="7"/>
      <c r="C183" s="7"/>
      <c r="D183" s="84"/>
      <c r="E183" s="9"/>
      <c r="F183" s="7"/>
      <c r="G183" s="7"/>
    </row>
    <row r="184" spans="1:7" s="8" customFormat="1">
      <c r="A184" s="7"/>
      <c r="B184" s="7"/>
      <c r="C184" s="7"/>
      <c r="D184" s="84"/>
      <c r="E184" s="9"/>
      <c r="F184" s="7"/>
      <c r="G184" s="7"/>
    </row>
    <row r="185" spans="1:7" s="8" customFormat="1">
      <c r="A185" s="7"/>
      <c r="B185" s="7"/>
      <c r="C185" s="7"/>
      <c r="D185" s="84"/>
      <c r="E185" s="9"/>
      <c r="F185" s="7"/>
      <c r="G185" s="7"/>
    </row>
    <row r="186" spans="1:7" s="8" customFormat="1">
      <c r="A186" s="7"/>
      <c r="B186" s="7"/>
      <c r="C186" s="7"/>
      <c r="D186" s="84"/>
      <c r="E186" s="9"/>
      <c r="F186" s="7"/>
      <c r="G186" s="7"/>
    </row>
    <row r="187" spans="1:7" s="8" customFormat="1">
      <c r="A187" s="7"/>
      <c r="B187" s="7"/>
      <c r="C187" s="7"/>
      <c r="D187" s="84"/>
      <c r="E187" s="9"/>
      <c r="F187" s="7"/>
      <c r="G187" s="7"/>
    </row>
    <row r="188" spans="1:7" s="8" customFormat="1">
      <c r="A188" s="7"/>
      <c r="B188" s="7"/>
      <c r="C188" s="7"/>
      <c r="D188" s="84"/>
      <c r="E188" s="9"/>
      <c r="F188" s="7"/>
      <c r="G188" s="7"/>
    </row>
    <row r="189" spans="1:7" s="8" customFormat="1">
      <c r="A189" s="7"/>
      <c r="B189" s="7"/>
      <c r="C189" s="7"/>
      <c r="D189" s="84"/>
      <c r="E189" s="9"/>
      <c r="F189" s="7"/>
      <c r="G189" s="7"/>
    </row>
    <row r="190" spans="1:7" s="8" customFormat="1">
      <c r="A190" s="7"/>
      <c r="B190" s="7"/>
      <c r="C190" s="7"/>
      <c r="D190" s="84"/>
      <c r="E190" s="9"/>
      <c r="F190" s="7"/>
      <c r="G190" s="7"/>
    </row>
    <row r="191" spans="1:7" s="8" customFormat="1">
      <c r="A191" s="7"/>
      <c r="B191" s="7"/>
      <c r="C191" s="7"/>
      <c r="D191" s="84"/>
      <c r="E191" s="9"/>
      <c r="F191" s="7"/>
      <c r="G191" s="7"/>
    </row>
    <row r="192" spans="1:7" s="8" customFormat="1">
      <c r="A192" s="7"/>
      <c r="B192" s="7"/>
      <c r="C192" s="7"/>
      <c r="D192" s="84"/>
      <c r="E192" s="9"/>
      <c r="F192" s="7"/>
      <c r="G192" s="7"/>
    </row>
    <row r="193" spans="1:7" s="8" customFormat="1">
      <c r="A193" s="7"/>
      <c r="B193" s="7"/>
      <c r="C193" s="7"/>
      <c r="D193" s="84"/>
      <c r="E193" s="9"/>
      <c r="F193" s="7"/>
      <c r="G193" s="7"/>
    </row>
    <row r="194" spans="1:7" s="8" customFormat="1">
      <c r="A194" s="7"/>
      <c r="B194" s="7"/>
      <c r="C194" s="7"/>
      <c r="D194" s="84"/>
      <c r="E194" s="9"/>
      <c r="F194" s="7"/>
      <c r="G194" s="7"/>
    </row>
    <row r="195" spans="1:7" s="8" customFormat="1">
      <c r="A195" s="7"/>
      <c r="B195" s="7"/>
      <c r="C195" s="7"/>
      <c r="D195" s="84"/>
      <c r="E195" s="9"/>
      <c r="F195" s="7"/>
      <c r="G195" s="7"/>
    </row>
    <row r="196" spans="1:7" s="8" customFormat="1">
      <c r="A196" s="7"/>
      <c r="B196" s="7"/>
      <c r="C196" s="7"/>
      <c r="D196" s="84"/>
      <c r="E196" s="9"/>
      <c r="F196" s="7"/>
      <c r="G196" s="7"/>
    </row>
    <row r="197" spans="1:7" s="8" customFormat="1">
      <c r="A197" s="7"/>
      <c r="B197" s="7"/>
      <c r="C197" s="7"/>
      <c r="D197" s="84"/>
      <c r="E197" s="9"/>
      <c r="F197" s="7"/>
      <c r="G197" s="7"/>
    </row>
    <row r="198" spans="1:7" s="8" customFormat="1">
      <c r="A198" s="7"/>
      <c r="B198" s="7"/>
      <c r="C198" s="7"/>
      <c r="D198" s="84"/>
      <c r="E198" s="9"/>
      <c r="F198" s="7"/>
      <c r="G198" s="7"/>
    </row>
    <row r="199" spans="1:7" s="8" customFormat="1">
      <c r="A199" s="7"/>
      <c r="B199" s="7"/>
      <c r="C199" s="7"/>
      <c r="D199" s="84"/>
      <c r="E199" s="9"/>
      <c r="F199" s="7"/>
      <c r="G199" s="7"/>
    </row>
    <row r="200" spans="1:7" s="8" customFormat="1">
      <c r="A200" s="7"/>
      <c r="B200" s="7"/>
      <c r="C200" s="7"/>
      <c r="D200" s="84"/>
      <c r="E200" s="9"/>
      <c r="F200" s="7"/>
      <c r="G200" s="7"/>
    </row>
    <row r="201" spans="1:7" s="8" customFormat="1">
      <c r="A201" s="7"/>
      <c r="B201" s="7"/>
      <c r="C201" s="7"/>
      <c r="D201" s="84"/>
      <c r="E201" s="9"/>
      <c r="F201" s="7"/>
      <c r="G201" s="7"/>
    </row>
    <row r="202" spans="1:7" s="8" customFormat="1">
      <c r="A202" s="7"/>
      <c r="B202" s="7"/>
      <c r="C202" s="7"/>
      <c r="D202" s="84"/>
      <c r="E202" s="9"/>
      <c r="F202" s="7"/>
      <c r="G202" s="7"/>
    </row>
    <row r="203" spans="1:7" s="8" customFormat="1">
      <c r="A203" s="7"/>
      <c r="B203" s="7"/>
      <c r="C203" s="7"/>
      <c r="D203" s="84"/>
      <c r="E203" s="9"/>
      <c r="F203" s="7"/>
      <c r="G203" s="7"/>
    </row>
    <row r="204" spans="1:7" s="8" customFormat="1">
      <c r="A204" s="7"/>
      <c r="B204" s="7"/>
      <c r="C204" s="7"/>
      <c r="D204" s="84"/>
      <c r="E204" s="9"/>
      <c r="F204" s="7"/>
      <c r="G204" s="7"/>
    </row>
    <row r="205" spans="1:7" s="8" customFormat="1">
      <c r="A205" s="7"/>
      <c r="B205" s="7"/>
      <c r="C205" s="7"/>
      <c r="D205" s="84"/>
      <c r="E205" s="9"/>
      <c r="F205" s="7"/>
      <c r="G205" s="7"/>
    </row>
    <row r="206" spans="1:7" s="8" customFormat="1">
      <c r="A206" s="7"/>
      <c r="B206" s="7"/>
      <c r="C206" s="7"/>
      <c r="D206" s="84"/>
      <c r="E206" s="9"/>
      <c r="F206" s="7"/>
      <c r="G206" s="7"/>
    </row>
    <row r="207" spans="1:7" s="8" customFormat="1">
      <c r="A207" s="7"/>
      <c r="B207" s="7"/>
      <c r="C207" s="7"/>
      <c r="D207" s="84"/>
      <c r="E207" s="9"/>
      <c r="F207" s="7"/>
      <c r="G207" s="7"/>
    </row>
    <row r="208" spans="1:7" s="8" customFormat="1">
      <c r="A208" s="7"/>
      <c r="B208" s="7"/>
      <c r="C208" s="7"/>
      <c r="D208" s="84"/>
      <c r="E208" s="9"/>
      <c r="F208" s="7"/>
      <c r="G208" s="7"/>
    </row>
    <row r="209" spans="1:7" s="8" customFormat="1">
      <c r="A209" s="7"/>
      <c r="B209" s="7"/>
      <c r="C209" s="7"/>
      <c r="D209" s="84"/>
      <c r="E209" s="9"/>
      <c r="F209" s="7"/>
      <c r="G209" s="7"/>
    </row>
    <row r="210" spans="1:7" s="8" customFormat="1">
      <c r="A210" s="7"/>
      <c r="B210" s="7"/>
      <c r="C210" s="7"/>
      <c r="D210" s="84"/>
      <c r="E210" s="9"/>
      <c r="F210" s="7"/>
      <c r="G210" s="7"/>
    </row>
    <row r="211" spans="1:7" s="8" customFormat="1">
      <c r="A211" s="7"/>
      <c r="B211" s="7"/>
      <c r="C211" s="7"/>
      <c r="D211" s="84"/>
      <c r="E211" s="9"/>
      <c r="F211" s="7"/>
      <c r="G211" s="7"/>
    </row>
    <row r="212" spans="1:7" s="8" customFormat="1">
      <c r="A212" s="7"/>
      <c r="B212" s="7"/>
      <c r="C212" s="7"/>
      <c r="D212" s="84"/>
      <c r="E212" s="9"/>
      <c r="F212" s="7"/>
      <c r="G212" s="7"/>
    </row>
    <row r="213" spans="1:7" s="8" customFormat="1">
      <c r="A213" s="7"/>
      <c r="B213" s="7"/>
      <c r="C213" s="7"/>
      <c r="D213" s="84"/>
      <c r="E213" s="9"/>
      <c r="F213" s="7"/>
      <c r="G213" s="7"/>
    </row>
    <row r="214" spans="1:7" s="8" customFormat="1">
      <c r="A214" s="7"/>
      <c r="B214" s="7"/>
      <c r="C214" s="7"/>
      <c r="D214" s="84"/>
      <c r="E214" s="9"/>
      <c r="F214" s="7"/>
      <c r="G214" s="7"/>
    </row>
    <row r="215" spans="1:7" s="8" customFormat="1">
      <c r="A215" s="7"/>
      <c r="B215" s="7"/>
      <c r="C215" s="7"/>
      <c r="D215" s="84"/>
      <c r="E215" s="9"/>
      <c r="F215" s="7"/>
      <c r="G215" s="7"/>
    </row>
    <row r="216" spans="1:7" s="8" customFormat="1">
      <c r="A216" s="7"/>
      <c r="B216" s="7"/>
      <c r="C216" s="7"/>
      <c r="D216" s="84"/>
      <c r="E216" s="9"/>
      <c r="F216" s="7"/>
      <c r="G216" s="7"/>
    </row>
    <row r="217" spans="1:7" s="8" customFormat="1">
      <c r="A217" s="7"/>
      <c r="B217" s="7"/>
      <c r="C217" s="7"/>
      <c r="D217" s="84"/>
      <c r="E217" s="9"/>
      <c r="F217" s="7"/>
      <c r="G217" s="7"/>
    </row>
    <row r="218" spans="1:7" s="8" customFormat="1">
      <c r="A218" s="7"/>
      <c r="B218" s="7"/>
      <c r="C218" s="7"/>
      <c r="D218" s="84"/>
      <c r="E218" s="9"/>
      <c r="F218" s="7"/>
      <c r="G218" s="7"/>
    </row>
    <row r="219" spans="1:7" s="8" customFormat="1">
      <c r="A219" s="7"/>
      <c r="B219" s="7"/>
      <c r="C219" s="7"/>
      <c r="D219" s="84"/>
      <c r="E219" s="9"/>
      <c r="F219" s="7"/>
      <c r="G219" s="7"/>
    </row>
    <row r="220" spans="1:7" s="8" customFormat="1">
      <c r="A220" s="7"/>
      <c r="B220" s="7"/>
      <c r="C220" s="7"/>
      <c r="D220" s="84"/>
      <c r="E220" s="9"/>
      <c r="F220" s="7"/>
      <c r="G220" s="7"/>
    </row>
    <row r="221" spans="1:7" s="8" customFormat="1">
      <c r="A221" s="7"/>
      <c r="B221" s="7"/>
      <c r="C221" s="7"/>
      <c r="D221" s="84"/>
      <c r="E221" s="9"/>
      <c r="F221" s="7"/>
      <c r="G221" s="7"/>
    </row>
    <row r="222" spans="1:7" s="8" customFormat="1">
      <c r="A222" s="7"/>
      <c r="B222" s="7"/>
      <c r="C222" s="7"/>
      <c r="D222" s="84"/>
      <c r="E222" s="9"/>
      <c r="F222" s="7"/>
      <c r="G222" s="7"/>
    </row>
    <row r="223" spans="1:7" s="8" customFormat="1">
      <c r="A223" s="7"/>
      <c r="B223" s="7"/>
      <c r="C223" s="7"/>
      <c r="D223" s="84"/>
      <c r="E223" s="9"/>
      <c r="F223" s="7"/>
      <c r="G223" s="7"/>
    </row>
    <row r="224" spans="1:7" s="8" customFormat="1">
      <c r="A224" s="7"/>
      <c r="B224" s="7"/>
      <c r="C224" s="7"/>
      <c r="D224" s="84"/>
      <c r="E224" s="9"/>
      <c r="F224" s="7"/>
      <c r="G224" s="7"/>
    </row>
    <row r="225" spans="1:7" s="8" customFormat="1">
      <c r="A225" s="7"/>
      <c r="B225" s="7"/>
      <c r="C225" s="7"/>
      <c r="D225" s="84"/>
      <c r="E225" s="9"/>
      <c r="F225" s="7"/>
      <c r="G225" s="7"/>
    </row>
    <row r="226" spans="1:7" s="8" customFormat="1">
      <c r="A226" s="7"/>
      <c r="B226" s="7"/>
      <c r="C226" s="7"/>
      <c r="D226" s="84"/>
      <c r="E226" s="9"/>
      <c r="F226" s="7"/>
      <c r="G226" s="7"/>
    </row>
    <row r="227" spans="1:7" s="8" customFormat="1">
      <c r="A227" s="7"/>
      <c r="B227" s="7"/>
      <c r="C227" s="7"/>
      <c r="D227" s="84"/>
      <c r="E227" s="9"/>
      <c r="F227" s="7"/>
      <c r="G227" s="7"/>
    </row>
    <row r="228" spans="1:7" s="8" customFormat="1">
      <c r="A228" s="7"/>
      <c r="B228" s="7"/>
      <c r="C228" s="7"/>
      <c r="D228" s="84"/>
      <c r="E228" s="9"/>
      <c r="F228" s="7"/>
      <c r="G228" s="7"/>
    </row>
    <row r="229" spans="1:7" s="8" customFormat="1">
      <c r="A229" s="7"/>
      <c r="B229" s="7"/>
      <c r="C229" s="7"/>
      <c r="D229" s="84"/>
      <c r="E229" s="9"/>
      <c r="F229" s="7"/>
      <c r="G229" s="7"/>
    </row>
    <row r="230" spans="1:7" s="8" customFormat="1">
      <c r="A230" s="7"/>
      <c r="B230" s="7"/>
      <c r="C230" s="7"/>
      <c r="D230" s="84"/>
      <c r="E230" s="9"/>
      <c r="F230" s="7"/>
      <c r="G230" s="7"/>
    </row>
    <row r="231" spans="1:7" s="8" customFormat="1">
      <c r="A231" s="7"/>
      <c r="B231" s="7"/>
      <c r="C231" s="7"/>
      <c r="D231" s="84"/>
      <c r="E231" s="9"/>
      <c r="F231" s="7"/>
      <c r="G231" s="7"/>
    </row>
    <row r="232" spans="1:7" s="8" customFormat="1">
      <c r="A232" s="7"/>
      <c r="B232" s="7"/>
      <c r="C232" s="7"/>
      <c r="D232" s="84"/>
      <c r="E232" s="9"/>
      <c r="F232" s="7"/>
      <c r="G232" s="7"/>
    </row>
    <row r="233" spans="1:7" s="8" customFormat="1">
      <c r="A233" s="7"/>
      <c r="B233" s="7"/>
      <c r="C233" s="7"/>
      <c r="D233" s="84"/>
      <c r="E233" s="9"/>
      <c r="F233" s="7"/>
      <c r="G233" s="7"/>
    </row>
  </sheetData>
  <sheetProtection algorithmName="SHA-512" hashValue="8xKStOTFldJYQgaOnBKo/2gMSlLf+mJHPNmXZ7QyFK2GjAzy6k6QtrvKrMTTQk3jaHvAXM3LcClqpq4o1lk/Gw==" saltValue="M06TlcLMdUJcZKgQBiVYFg==" spinCount="100000" sheet="1" objects="1" scenarios="1"/>
  <mergeCells count="12">
    <mergeCell ref="B10:C10"/>
    <mergeCell ref="A1:C1"/>
    <mergeCell ref="B4:C4"/>
    <mergeCell ref="B8:C8"/>
    <mergeCell ref="B6:C6"/>
    <mergeCell ref="B7:C7"/>
    <mergeCell ref="B5:C5"/>
    <mergeCell ref="B11:C11"/>
    <mergeCell ref="B12:C12"/>
    <mergeCell ref="B13:C13"/>
    <mergeCell ref="B15:C15"/>
    <mergeCell ref="B14:C14"/>
  </mergeCells>
  <conditionalFormatting sqref="D4:D20">
    <cfRule type="containsText" dxfId="105" priority="6" operator="containsText" text="X">
      <formula>NOT(ISERROR(SEARCH("X",D4)))</formula>
    </cfRule>
  </conditionalFormatting>
  <conditionalFormatting sqref="D4:D21">
    <cfRule type="containsText" dxfId="104" priority="5" operator="containsText" text="√">
      <formula>NOT(ISERROR(SEARCH("√",D4)))</formula>
    </cfRule>
  </conditionalFormatting>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I250"/>
  <sheetViews>
    <sheetView tabSelected="1" zoomScale="102" zoomScaleNormal="102" workbookViewId="0">
      <selection activeCell="L22" sqref="L22"/>
    </sheetView>
  </sheetViews>
  <sheetFormatPr defaultColWidth="9.140625" defaultRowHeight="15"/>
  <cols>
    <col min="1" max="1" width="5.7109375" style="3" customWidth="1"/>
    <col min="2" max="2" width="48.140625" style="3" customWidth="1"/>
    <col min="3" max="3" width="55.140625" style="3" customWidth="1"/>
    <col min="4" max="4" width="2.42578125" style="86" customWidth="1"/>
    <col min="5" max="5" width="24" style="9" customWidth="1"/>
    <col min="6" max="6" width="11.5703125" style="7" hidden="1" customWidth="1"/>
    <col min="7" max="7" width="18" style="7" hidden="1" customWidth="1"/>
    <col min="8" max="10" width="9.140625" style="8" hidden="1" customWidth="1"/>
    <col min="11" max="35" width="9.140625" style="8"/>
    <col min="36" max="16384" width="9.140625" style="4"/>
  </cols>
  <sheetData>
    <row r="1" spans="1:11" ht="81" customHeight="1">
      <c r="A1" s="236" t="s">
        <v>64</v>
      </c>
      <c r="B1" s="237"/>
      <c r="C1" s="237"/>
      <c r="D1" s="106"/>
      <c r="E1" s="6"/>
      <c r="K1" s="9"/>
    </row>
    <row r="2" spans="1:11" ht="15.75" thickBot="1">
      <c r="A2" s="26" t="s">
        <v>65</v>
      </c>
      <c r="B2" s="27" t="s">
        <v>66</v>
      </c>
      <c r="C2" s="27" t="s">
        <v>67</v>
      </c>
      <c r="D2" s="28"/>
      <c r="E2" s="20" t="s">
        <v>68</v>
      </c>
      <c r="F2" s="20" t="s">
        <v>69</v>
      </c>
      <c r="G2" s="9"/>
    </row>
    <row r="3" spans="1:11" ht="15.75" thickBot="1">
      <c r="A3" s="29">
        <v>1.1000000000000001</v>
      </c>
      <c r="B3" s="30" t="s">
        <v>70</v>
      </c>
      <c r="C3" s="153"/>
      <c r="D3" s="79" t="str">
        <f>IF(C3=0,"X","√")</f>
        <v>X</v>
      </c>
      <c r="E3" s="21" t="s">
        <v>71</v>
      </c>
      <c r="F3" s="22" t="s">
        <v>72</v>
      </c>
      <c r="G3" s="8"/>
    </row>
    <row r="4" spans="1:11" ht="4.5" customHeight="1" thickBot="1">
      <c r="A4" s="29"/>
      <c r="B4" s="30"/>
      <c r="C4" s="154"/>
      <c r="D4" s="79"/>
      <c r="E4" s="22"/>
      <c r="F4" s="23"/>
      <c r="G4" s="8"/>
    </row>
    <row r="5" spans="1:11">
      <c r="A5" s="29">
        <v>1.2</v>
      </c>
      <c r="B5" s="30" t="s">
        <v>73</v>
      </c>
      <c r="C5" s="155"/>
      <c r="D5" s="79"/>
      <c r="E5" s="22" t="s">
        <v>74</v>
      </c>
      <c r="F5" s="22" t="s">
        <v>72</v>
      </c>
      <c r="G5" s="8"/>
    </row>
    <row r="6" spans="1:11">
      <c r="A6" s="29"/>
      <c r="B6" s="30"/>
      <c r="C6" s="156"/>
      <c r="D6" s="79"/>
      <c r="E6" s="22" t="s">
        <v>75</v>
      </c>
      <c r="F6" s="22" t="s">
        <v>72</v>
      </c>
      <c r="G6" s="8"/>
    </row>
    <row r="7" spans="1:11">
      <c r="A7" s="29"/>
      <c r="B7" s="30"/>
      <c r="C7" s="156"/>
      <c r="D7" s="79"/>
      <c r="E7" s="22" t="s">
        <v>76</v>
      </c>
      <c r="F7" s="22" t="s">
        <v>72</v>
      </c>
      <c r="G7" s="8"/>
    </row>
    <row r="8" spans="1:11" ht="15.75" thickBot="1">
      <c r="A8" s="29"/>
      <c r="B8" s="30"/>
      <c r="C8" s="157"/>
      <c r="D8" s="79" t="str">
        <f>IF(C5:C8=0,"X","√")</f>
        <v>X</v>
      </c>
      <c r="E8" s="22" t="s">
        <v>77</v>
      </c>
      <c r="F8" s="22" t="s">
        <v>72</v>
      </c>
      <c r="G8" s="8"/>
    </row>
    <row r="9" spans="1:11" ht="4.5" customHeight="1" thickBot="1">
      <c r="A9" s="29"/>
      <c r="B9" s="30"/>
      <c r="C9" s="154"/>
      <c r="D9" s="79"/>
      <c r="E9" s="22"/>
      <c r="F9" s="22"/>
      <c r="G9" s="8"/>
    </row>
    <row r="10" spans="1:11" ht="15.75" thickBot="1">
      <c r="A10" s="29">
        <v>1.3</v>
      </c>
      <c r="B10" s="31" t="s">
        <v>78</v>
      </c>
      <c r="C10" s="153"/>
      <c r="D10" s="79" t="str">
        <f>IF(C10=0,"X","√")</f>
        <v>X</v>
      </c>
      <c r="E10" s="21" t="s">
        <v>71</v>
      </c>
      <c r="F10" s="22" t="s">
        <v>72</v>
      </c>
      <c r="G10" s="8"/>
    </row>
    <row r="11" spans="1:11" ht="4.5" customHeight="1" thickBot="1">
      <c r="A11" s="29"/>
      <c r="B11" s="31"/>
      <c r="C11" s="154"/>
      <c r="D11" s="79"/>
      <c r="E11" s="24"/>
      <c r="F11" s="22"/>
      <c r="G11" s="8"/>
    </row>
    <row r="12" spans="1:11" ht="15.75" thickBot="1">
      <c r="A12" s="29">
        <v>1.4</v>
      </c>
      <c r="B12" s="31" t="s">
        <v>79</v>
      </c>
      <c r="C12" s="158"/>
      <c r="D12" s="79" t="str">
        <f>IF(C12=0,"X","√")</f>
        <v>X</v>
      </c>
      <c r="E12" s="21" t="s">
        <v>80</v>
      </c>
      <c r="F12" s="22" t="s">
        <v>72</v>
      </c>
      <c r="G12" s="9"/>
    </row>
    <row r="13" spans="1:11" ht="4.5" customHeight="1" thickBot="1">
      <c r="A13" s="29"/>
      <c r="B13" s="31"/>
      <c r="C13" s="154"/>
      <c r="D13" s="79"/>
      <c r="E13" s="24"/>
      <c r="F13" s="22"/>
      <c r="G13" s="8"/>
    </row>
    <row r="14" spans="1:11" ht="15.75" thickBot="1">
      <c r="A14" s="29">
        <v>1.5</v>
      </c>
      <c r="B14" s="31" t="s">
        <v>81</v>
      </c>
      <c r="C14" s="153"/>
      <c r="D14" s="79" t="str">
        <f>IF(C14=0,"X","√")</f>
        <v>X</v>
      </c>
      <c r="E14" s="21" t="s">
        <v>82</v>
      </c>
      <c r="F14" s="22" t="s">
        <v>72</v>
      </c>
      <c r="G14" s="8"/>
    </row>
    <row r="15" spans="1:11" ht="4.5" customHeight="1" thickBot="1">
      <c r="A15" s="29"/>
      <c r="B15" s="31"/>
      <c r="C15" s="154"/>
      <c r="D15" s="79"/>
      <c r="E15" s="24"/>
      <c r="F15" s="22"/>
      <c r="G15" s="8"/>
    </row>
    <row r="16" spans="1:11" ht="15.75" thickBot="1">
      <c r="A16" s="29">
        <v>1.6</v>
      </c>
      <c r="B16" s="31" t="s">
        <v>83</v>
      </c>
      <c r="C16" s="153"/>
      <c r="D16" s="79" t="str">
        <f>IF(C16=0,"X","√")</f>
        <v>X</v>
      </c>
      <c r="E16" s="21" t="s">
        <v>80</v>
      </c>
      <c r="F16" s="22" t="s">
        <v>72</v>
      </c>
      <c r="G16" s="8"/>
    </row>
    <row r="17" spans="1:10" ht="4.5" customHeight="1">
      <c r="A17" s="29"/>
      <c r="B17" s="31"/>
      <c r="C17" s="154"/>
      <c r="D17" s="79"/>
      <c r="E17" s="24"/>
      <c r="F17" s="22"/>
      <c r="G17" s="8"/>
    </row>
    <row r="18" spans="1:10">
      <c r="A18" s="29">
        <v>1.7</v>
      </c>
      <c r="B18" s="31" t="s">
        <v>84</v>
      </c>
      <c r="C18" s="154"/>
      <c r="D18" s="79" t="str">
        <f>IF(C18=0,"X","√")</f>
        <v>X</v>
      </c>
      <c r="E18" s="23" t="s">
        <v>85</v>
      </c>
      <c r="F18" s="22" t="s">
        <v>72</v>
      </c>
      <c r="G18" s="8"/>
    </row>
    <row r="19" spans="1:10" ht="4.5" customHeight="1">
      <c r="A19" s="29"/>
      <c r="B19" s="31"/>
      <c r="C19" s="154"/>
      <c r="D19" s="79"/>
      <c r="E19" s="22"/>
      <c r="F19" s="23"/>
      <c r="G19" s="8"/>
    </row>
    <row r="20" spans="1:10">
      <c r="A20" s="32">
        <v>1.8</v>
      </c>
      <c r="B20" s="31" t="s">
        <v>86</v>
      </c>
      <c r="C20" s="159"/>
      <c r="D20" s="79" t="str">
        <f>IF(C20=0,"X","√")</f>
        <v>X</v>
      </c>
      <c r="E20" s="23" t="s">
        <v>85</v>
      </c>
      <c r="F20" s="22" t="s">
        <v>72</v>
      </c>
      <c r="G20" s="8"/>
    </row>
    <row r="21" spans="1:10" ht="4.5" customHeight="1" thickBot="1">
      <c r="A21" s="32"/>
      <c r="B21" s="31"/>
      <c r="C21" s="159"/>
      <c r="D21" s="80"/>
      <c r="E21" s="22"/>
      <c r="F21" s="23"/>
      <c r="G21" s="8"/>
    </row>
    <row r="22" spans="1:10" ht="27.75" thickBot="1">
      <c r="A22" s="32">
        <v>1.9</v>
      </c>
      <c r="B22" s="31" t="s">
        <v>87</v>
      </c>
      <c r="C22" s="160"/>
      <c r="D22" s="80"/>
      <c r="E22" s="21" t="s">
        <v>88</v>
      </c>
      <c r="F22" s="22" t="s">
        <v>72</v>
      </c>
      <c r="G22" s="9"/>
    </row>
    <row r="23" spans="1:10" ht="4.5" customHeight="1">
      <c r="A23" s="34"/>
      <c r="B23" s="31"/>
      <c r="C23" s="161"/>
      <c r="D23" s="81"/>
      <c r="E23" s="23"/>
      <c r="F23" s="23"/>
      <c r="G23" s="8"/>
    </row>
    <row r="24" spans="1:10" ht="54">
      <c r="A24" s="34">
        <v>1.1000000000000001</v>
      </c>
      <c r="B24" s="31" t="s">
        <v>89</v>
      </c>
      <c r="C24" s="218"/>
      <c r="D24" s="79" t="str">
        <f>IF(J24&lt;2.1,"X","√")</f>
        <v>√</v>
      </c>
      <c r="E24" s="23" t="s">
        <v>85</v>
      </c>
      <c r="F24" s="23" t="s">
        <v>90</v>
      </c>
      <c r="G24" s="228">
        <f>IF(J24=3,1,0)</f>
        <v>1</v>
      </c>
      <c r="H24" s="224"/>
      <c r="I24" s="224"/>
      <c r="J24" s="224">
        <v>3</v>
      </c>
    </row>
    <row r="25" spans="1:10" ht="4.5" customHeight="1" thickBot="1">
      <c r="A25" s="34"/>
      <c r="B25" s="31"/>
      <c r="C25" s="162"/>
      <c r="D25" s="82"/>
      <c r="E25" s="22"/>
      <c r="F25" s="23"/>
      <c r="G25" s="224"/>
      <c r="H25" s="224"/>
      <c r="I25" s="224"/>
      <c r="J25" s="224"/>
    </row>
    <row r="26" spans="1:10" ht="27.75" thickBot="1">
      <c r="A26" s="34">
        <v>1.1100000000000001</v>
      </c>
      <c r="B26" s="31" t="s">
        <v>91</v>
      </c>
      <c r="C26" s="160"/>
      <c r="D26" s="79" t="str">
        <f>IF(C24=1,"!","√")</f>
        <v>√</v>
      </c>
      <c r="E26" s="22" t="s">
        <v>92</v>
      </c>
      <c r="F26" s="22" t="s">
        <v>72</v>
      </c>
      <c r="G26" s="224"/>
      <c r="H26" s="224"/>
      <c r="I26" s="224"/>
      <c r="J26" s="224"/>
    </row>
    <row r="27" spans="1:10" ht="4.5" customHeight="1">
      <c r="A27" s="34"/>
      <c r="B27" s="31"/>
      <c r="C27" s="159"/>
      <c r="D27" s="80"/>
      <c r="E27" s="22"/>
      <c r="F27" s="23"/>
      <c r="G27" s="224"/>
      <c r="H27" s="224"/>
      <c r="I27" s="224"/>
      <c r="J27" s="224"/>
    </row>
    <row r="28" spans="1:10" ht="27">
      <c r="A28" s="32">
        <v>1.1200000000000001</v>
      </c>
      <c r="B28" s="30" t="s">
        <v>93</v>
      </c>
      <c r="C28" s="159"/>
      <c r="D28" s="79" t="str">
        <f>IF(C28=0,"X","√")</f>
        <v>X</v>
      </c>
      <c r="E28" s="23" t="s">
        <v>85</v>
      </c>
      <c r="F28" s="22" t="s">
        <v>72</v>
      </c>
      <c r="G28" s="224"/>
      <c r="H28" s="224"/>
      <c r="I28" s="224"/>
      <c r="J28" s="224"/>
    </row>
    <row r="29" spans="1:10" ht="4.5" customHeight="1" thickBot="1">
      <c r="A29" s="32"/>
      <c r="B29" s="30"/>
      <c r="C29" s="159"/>
      <c r="D29" s="80"/>
      <c r="E29" s="22"/>
      <c r="F29" s="23"/>
      <c r="G29" s="224"/>
      <c r="H29" s="224"/>
      <c r="I29" s="224"/>
      <c r="J29" s="224"/>
    </row>
    <row r="30" spans="1:10" ht="15.75" thickBot="1">
      <c r="A30" s="32">
        <v>1.1299999999999999</v>
      </c>
      <c r="B30" s="31" t="s">
        <v>94</v>
      </c>
      <c r="C30" s="160"/>
      <c r="D30" s="79" t="str">
        <f>IF(C28=1,"!","√")</f>
        <v>√</v>
      </c>
      <c r="E30" s="22" t="s">
        <v>92</v>
      </c>
      <c r="F30" s="22" t="s">
        <v>72</v>
      </c>
      <c r="G30" s="224"/>
      <c r="H30" s="224"/>
      <c r="I30" s="224"/>
      <c r="J30" s="224"/>
    </row>
    <row r="31" spans="1:10" ht="4.5" customHeight="1" thickBot="1">
      <c r="A31" s="32"/>
      <c r="B31" s="31"/>
      <c r="C31" s="159"/>
      <c r="D31" s="80"/>
      <c r="E31" s="22"/>
      <c r="F31" s="23"/>
      <c r="G31" s="224"/>
      <c r="H31" s="224"/>
      <c r="I31" s="224"/>
      <c r="J31" s="224"/>
    </row>
    <row r="32" spans="1:10" ht="15.75" thickBot="1">
      <c r="A32" s="36">
        <v>1.1399999999999999</v>
      </c>
      <c r="B32" s="30" t="s">
        <v>95</v>
      </c>
      <c r="C32" s="160"/>
      <c r="D32" s="79" t="str">
        <f>IF(C32=0,"X","√")</f>
        <v>X</v>
      </c>
      <c r="E32" s="23" t="s">
        <v>85</v>
      </c>
      <c r="F32" s="23" t="s">
        <v>96</v>
      </c>
      <c r="G32" s="224"/>
      <c r="H32" s="224"/>
      <c r="I32" s="224"/>
      <c r="J32" s="224"/>
    </row>
    <row r="33" spans="1:10" ht="4.5" customHeight="1">
      <c r="A33" s="36"/>
      <c r="B33" s="30"/>
      <c r="C33" s="159"/>
      <c r="D33" s="80"/>
      <c r="E33" s="23"/>
      <c r="F33" s="23"/>
      <c r="G33" s="224"/>
      <c r="H33" s="224"/>
      <c r="I33" s="224"/>
      <c r="J33" s="224"/>
    </row>
    <row r="34" spans="1:10" ht="54">
      <c r="A34" s="36">
        <v>1.1499999999999999</v>
      </c>
      <c r="B34" s="37" t="s">
        <v>97</v>
      </c>
      <c r="C34" s="159">
        <v>3</v>
      </c>
      <c r="D34" s="79" t="str">
        <f>IF(C34=3,"X","√")</f>
        <v>X</v>
      </c>
      <c r="E34" s="23" t="s">
        <v>85</v>
      </c>
      <c r="F34" s="23" t="s">
        <v>90</v>
      </c>
      <c r="G34" s="224">
        <f>IF(J34=1,1,0)</f>
        <v>0</v>
      </c>
      <c r="H34" s="224"/>
      <c r="I34" s="224"/>
      <c r="J34" s="224">
        <f>C34</f>
        <v>3</v>
      </c>
    </row>
    <row r="35" spans="1:10" ht="4.5" customHeight="1">
      <c r="A35" s="36"/>
      <c r="B35" s="37"/>
      <c r="C35" s="159"/>
      <c r="D35" s="80"/>
      <c r="E35" s="23"/>
      <c r="F35" s="23"/>
      <c r="G35" s="224"/>
      <c r="H35" s="224"/>
      <c r="I35" s="224"/>
      <c r="J35" s="224"/>
    </row>
    <row r="36" spans="1:10" ht="40.5">
      <c r="A36" s="36">
        <v>1.1599999999999999</v>
      </c>
      <c r="B36" s="30" t="s">
        <v>98</v>
      </c>
      <c r="C36" s="159">
        <v>3</v>
      </c>
      <c r="D36" s="79" t="str">
        <f>IF(C36=1,"√","X")</f>
        <v>X</v>
      </c>
      <c r="E36" s="23" t="s">
        <v>85</v>
      </c>
      <c r="F36" s="23" t="s">
        <v>90</v>
      </c>
      <c r="G36" s="225">
        <f>IF(J36=1,1,0)</f>
        <v>0</v>
      </c>
      <c r="H36" s="224"/>
      <c r="I36" s="224"/>
      <c r="J36" s="224">
        <f>C36</f>
        <v>3</v>
      </c>
    </row>
    <row r="37" spans="1:10" ht="15.75" thickBot="1">
      <c r="A37" s="38"/>
      <c r="B37" s="39"/>
      <c r="C37" s="163"/>
      <c r="D37" s="83"/>
      <c r="E37" s="23"/>
      <c r="F37" s="25"/>
    </row>
    <row r="38" spans="1:10" s="8" customFormat="1">
      <c r="A38" s="7"/>
      <c r="B38" s="7"/>
      <c r="C38" s="7"/>
      <c r="D38" s="84"/>
      <c r="E38" s="9"/>
      <c r="F38" s="7"/>
      <c r="G38" s="10"/>
    </row>
    <row r="39" spans="1:10" s="8" customFormat="1" ht="15.75" hidden="1" thickBot="1">
      <c r="A39" s="7"/>
      <c r="B39" s="7"/>
      <c r="C39" s="7"/>
      <c r="D39" s="84"/>
      <c r="E39" s="9"/>
      <c r="F39" s="7"/>
      <c r="G39" s="10"/>
    </row>
    <row r="40" spans="1:10" s="8" customFormat="1" hidden="1">
      <c r="A40" s="7"/>
      <c r="B40" s="11" t="s">
        <v>36</v>
      </c>
      <c r="C40" s="7"/>
      <c r="D40" s="84"/>
      <c r="E40" s="9"/>
      <c r="F40" s="7"/>
      <c r="G40" s="10"/>
    </row>
    <row r="41" spans="1:10" s="8" customFormat="1" hidden="1">
      <c r="A41" s="7"/>
      <c r="B41" s="19" t="s">
        <v>99</v>
      </c>
      <c r="C41" s="7"/>
      <c r="D41" s="84"/>
      <c r="E41" s="9"/>
      <c r="F41" s="7"/>
      <c r="G41" s="10"/>
    </row>
    <row r="42" spans="1:10" s="8" customFormat="1" ht="15.75" hidden="1" thickBot="1">
      <c r="A42" s="7"/>
      <c r="B42" s="12" t="s">
        <v>37</v>
      </c>
      <c r="C42" s="7"/>
      <c r="D42" s="84"/>
      <c r="E42" s="9"/>
      <c r="F42" s="7"/>
      <c r="G42" s="10"/>
    </row>
    <row r="43" spans="1:10" s="8" customFormat="1" ht="15.75" hidden="1" thickBot="1">
      <c r="A43" s="7"/>
      <c r="B43" s="7"/>
      <c r="C43" s="7"/>
      <c r="D43" s="84"/>
      <c r="E43" s="9"/>
      <c r="F43" s="7"/>
      <c r="G43" s="7"/>
    </row>
    <row r="44" spans="1:10" s="8" customFormat="1" hidden="1">
      <c r="A44" s="7"/>
      <c r="B44" s="13" t="s">
        <v>38</v>
      </c>
      <c r="C44" s="7"/>
      <c r="D44" s="84"/>
      <c r="E44" s="9"/>
      <c r="F44" s="7"/>
      <c r="G44" s="7"/>
    </row>
    <row r="45" spans="1:10" s="8" customFormat="1" hidden="1">
      <c r="A45" s="7"/>
      <c r="B45" s="14" t="s">
        <v>39</v>
      </c>
      <c r="C45" s="7"/>
      <c r="D45" s="84"/>
      <c r="E45" s="9"/>
      <c r="F45" s="7"/>
      <c r="G45" s="7"/>
    </row>
    <row r="46" spans="1:10" s="8" customFormat="1" hidden="1">
      <c r="A46" s="7"/>
      <c r="B46" s="14" t="s">
        <v>40</v>
      </c>
      <c r="C46" s="7"/>
      <c r="D46" s="84"/>
      <c r="E46" s="9"/>
      <c r="F46" s="7"/>
      <c r="G46" s="7"/>
    </row>
    <row r="47" spans="1:10" s="8" customFormat="1" hidden="1">
      <c r="A47" s="7"/>
      <c r="B47" s="14" t="s">
        <v>41</v>
      </c>
      <c r="C47" s="7"/>
      <c r="D47" s="84"/>
      <c r="E47" s="9"/>
      <c r="F47" s="7"/>
      <c r="G47" s="7"/>
    </row>
    <row r="48" spans="1:10" s="8" customFormat="1" hidden="1">
      <c r="A48" s="7"/>
      <c r="B48" s="14" t="s">
        <v>42</v>
      </c>
      <c r="C48" s="7"/>
      <c r="D48" s="84"/>
      <c r="E48" s="9"/>
      <c r="F48" s="7"/>
      <c r="G48" s="7"/>
    </row>
    <row r="49" spans="1:7" s="8" customFormat="1" hidden="1">
      <c r="A49" s="7"/>
      <c r="B49" s="14" t="s">
        <v>43</v>
      </c>
      <c r="C49" s="7"/>
      <c r="D49" s="84"/>
      <c r="E49" s="9"/>
      <c r="F49" s="7"/>
      <c r="G49" s="7"/>
    </row>
    <row r="50" spans="1:7" s="8" customFormat="1" hidden="1">
      <c r="A50" s="7"/>
      <c r="B50" s="14" t="s">
        <v>44</v>
      </c>
      <c r="C50" s="7"/>
      <c r="D50" s="84"/>
      <c r="E50" s="9"/>
      <c r="F50" s="7"/>
      <c r="G50" s="7"/>
    </row>
    <row r="51" spans="1:7" s="8" customFormat="1" ht="15.75" hidden="1" thickBot="1">
      <c r="A51" s="7"/>
      <c r="B51" s="15" t="s">
        <v>35</v>
      </c>
      <c r="C51" s="7"/>
      <c r="D51" s="84"/>
      <c r="E51" s="9"/>
      <c r="F51" s="7"/>
      <c r="G51" s="7"/>
    </row>
    <row r="52" spans="1:7" s="8" customFormat="1" ht="15.75" hidden="1" thickBot="1">
      <c r="A52" s="7"/>
      <c r="B52" s="7"/>
      <c r="C52" s="7"/>
      <c r="D52" s="84"/>
      <c r="E52" s="9"/>
      <c r="F52" s="7"/>
      <c r="G52" s="7"/>
    </row>
    <row r="53" spans="1:7" s="8" customFormat="1" hidden="1">
      <c r="A53" s="7"/>
      <c r="B53" s="16" t="s">
        <v>45</v>
      </c>
      <c r="C53" s="7"/>
      <c r="D53" s="84"/>
      <c r="E53" s="9"/>
      <c r="F53" s="7"/>
      <c r="G53" s="7"/>
    </row>
    <row r="54" spans="1:7" s="8" customFormat="1" hidden="1">
      <c r="A54" s="7"/>
      <c r="B54" s="17" t="s">
        <v>46</v>
      </c>
      <c r="C54" s="7"/>
      <c r="D54" s="84"/>
      <c r="E54" s="9"/>
      <c r="F54" s="7"/>
      <c r="G54" s="7"/>
    </row>
    <row r="55" spans="1:7" s="8" customFormat="1" hidden="1">
      <c r="A55" s="7"/>
      <c r="B55" s="17" t="s">
        <v>47</v>
      </c>
      <c r="C55" s="7"/>
      <c r="D55" s="84"/>
      <c r="E55" s="9"/>
      <c r="F55" s="7"/>
      <c r="G55" s="7"/>
    </row>
    <row r="56" spans="1:7" s="8" customFormat="1" hidden="1">
      <c r="B56" s="17" t="s">
        <v>48</v>
      </c>
      <c r="D56" s="85"/>
      <c r="E56" s="9"/>
      <c r="F56" s="7"/>
      <c r="G56" s="7"/>
    </row>
    <row r="57" spans="1:7" s="8" customFormat="1" ht="15.75" hidden="1" thickBot="1">
      <c r="B57" s="18" t="s">
        <v>49</v>
      </c>
      <c r="D57" s="85"/>
      <c r="E57" s="9"/>
      <c r="F57" s="7"/>
      <c r="G57" s="7"/>
    </row>
    <row r="58" spans="1:7" s="8" customFormat="1" hidden="1">
      <c r="B58" s="7"/>
      <c r="D58" s="85"/>
      <c r="E58" s="9"/>
      <c r="F58" s="7"/>
      <c r="G58" s="7"/>
    </row>
    <row r="59" spans="1:7" s="8" customFormat="1" ht="15.75" hidden="1" thickBot="1">
      <c r="B59" s="7"/>
      <c r="D59" s="85"/>
      <c r="E59" s="9"/>
      <c r="F59" s="7"/>
      <c r="G59" s="7"/>
    </row>
    <row r="60" spans="1:7" s="8" customFormat="1" hidden="1">
      <c r="B60" s="11">
        <v>1900</v>
      </c>
      <c r="D60" s="85"/>
      <c r="E60" s="9"/>
      <c r="F60" s="7"/>
      <c r="G60" s="7"/>
    </row>
    <row r="61" spans="1:7" s="8" customFormat="1" hidden="1">
      <c r="B61" s="19">
        <v>1901</v>
      </c>
      <c r="D61" s="85"/>
      <c r="E61" s="9"/>
      <c r="F61" s="7"/>
      <c r="G61" s="7"/>
    </row>
    <row r="62" spans="1:7" s="8" customFormat="1" hidden="1">
      <c r="B62" s="19">
        <v>1902</v>
      </c>
      <c r="D62" s="85"/>
      <c r="E62" s="9"/>
      <c r="F62" s="7"/>
      <c r="G62" s="7"/>
    </row>
    <row r="63" spans="1:7" s="8" customFormat="1" hidden="1">
      <c r="B63" s="19">
        <v>1903</v>
      </c>
      <c r="D63" s="85"/>
      <c r="E63" s="9"/>
      <c r="F63" s="7"/>
      <c r="G63" s="7"/>
    </row>
    <row r="64" spans="1:7" s="8" customFormat="1" hidden="1">
      <c r="B64" s="19">
        <v>1904</v>
      </c>
      <c r="D64" s="85"/>
      <c r="E64" s="9"/>
      <c r="F64" s="7"/>
      <c r="G64" s="7"/>
    </row>
    <row r="65" spans="1:7" s="8" customFormat="1" hidden="1">
      <c r="B65" s="19">
        <v>1905</v>
      </c>
      <c r="D65" s="85"/>
      <c r="E65" s="9"/>
      <c r="F65" s="7"/>
      <c r="G65" s="7"/>
    </row>
    <row r="66" spans="1:7" s="8" customFormat="1" hidden="1">
      <c r="B66" s="19">
        <v>1906</v>
      </c>
      <c r="D66" s="85"/>
      <c r="E66" s="9"/>
      <c r="F66" s="7"/>
      <c r="G66" s="7"/>
    </row>
    <row r="67" spans="1:7" s="8" customFormat="1" hidden="1">
      <c r="A67" s="7"/>
      <c r="B67" s="19">
        <v>1907</v>
      </c>
      <c r="C67" s="7"/>
      <c r="D67" s="84"/>
      <c r="E67" s="9"/>
      <c r="F67" s="7"/>
      <c r="G67" s="7"/>
    </row>
    <row r="68" spans="1:7" s="8" customFormat="1" hidden="1">
      <c r="A68" s="7"/>
      <c r="B68" s="19">
        <v>1908</v>
      </c>
      <c r="C68" s="7"/>
      <c r="D68" s="84"/>
      <c r="E68" s="9"/>
      <c r="F68" s="7"/>
      <c r="G68" s="7"/>
    </row>
    <row r="69" spans="1:7" s="8" customFormat="1" hidden="1">
      <c r="A69" s="7"/>
      <c r="B69" s="19">
        <v>1909</v>
      </c>
      <c r="C69" s="7"/>
      <c r="D69" s="84"/>
      <c r="E69" s="9"/>
      <c r="F69" s="7"/>
      <c r="G69" s="7"/>
    </row>
    <row r="70" spans="1:7" s="8" customFormat="1" hidden="1">
      <c r="A70" s="7"/>
      <c r="B70" s="19">
        <v>1910</v>
      </c>
      <c r="C70" s="7"/>
      <c r="D70" s="84"/>
      <c r="E70" s="9"/>
      <c r="F70" s="7"/>
      <c r="G70" s="7"/>
    </row>
    <row r="71" spans="1:7" s="8" customFormat="1" hidden="1">
      <c r="A71" s="7"/>
      <c r="B71" s="19">
        <v>1911</v>
      </c>
      <c r="C71" s="7"/>
      <c r="D71" s="84"/>
      <c r="E71" s="9"/>
      <c r="F71" s="7"/>
      <c r="G71" s="7"/>
    </row>
    <row r="72" spans="1:7" s="8" customFormat="1" hidden="1">
      <c r="A72" s="7"/>
      <c r="B72" s="19">
        <v>1912</v>
      </c>
      <c r="C72" s="7"/>
      <c r="D72" s="84"/>
      <c r="E72" s="9"/>
      <c r="F72" s="7"/>
      <c r="G72" s="7"/>
    </row>
    <row r="73" spans="1:7" s="8" customFormat="1" hidden="1">
      <c r="A73" s="7"/>
      <c r="B73" s="19">
        <v>1913</v>
      </c>
      <c r="C73" s="7"/>
      <c r="D73" s="84"/>
      <c r="E73" s="9"/>
      <c r="F73" s="7"/>
      <c r="G73" s="7"/>
    </row>
    <row r="74" spans="1:7" s="8" customFormat="1" hidden="1">
      <c r="A74" s="7"/>
      <c r="B74" s="19">
        <v>1914</v>
      </c>
      <c r="C74" s="7"/>
      <c r="D74" s="84"/>
      <c r="E74" s="9"/>
      <c r="F74" s="7"/>
      <c r="G74" s="7"/>
    </row>
    <row r="75" spans="1:7" s="8" customFormat="1" hidden="1">
      <c r="A75" s="7"/>
      <c r="B75" s="19">
        <v>1915</v>
      </c>
      <c r="C75" s="7"/>
      <c r="D75" s="84"/>
      <c r="E75" s="9"/>
      <c r="F75" s="7"/>
      <c r="G75" s="7"/>
    </row>
    <row r="76" spans="1:7" s="8" customFormat="1" hidden="1">
      <c r="A76" s="7"/>
      <c r="B76" s="19">
        <v>1916</v>
      </c>
      <c r="C76" s="7"/>
      <c r="D76" s="84"/>
      <c r="E76" s="9"/>
      <c r="F76" s="7"/>
      <c r="G76" s="7"/>
    </row>
    <row r="77" spans="1:7" s="8" customFormat="1" hidden="1">
      <c r="A77" s="7"/>
      <c r="B77" s="19">
        <v>1917</v>
      </c>
      <c r="C77" s="7"/>
      <c r="D77" s="84"/>
      <c r="E77" s="9"/>
      <c r="F77" s="7"/>
      <c r="G77" s="7"/>
    </row>
    <row r="78" spans="1:7" s="8" customFormat="1" hidden="1">
      <c r="A78" s="7"/>
      <c r="B78" s="19">
        <v>1918</v>
      </c>
      <c r="C78" s="7"/>
      <c r="D78" s="84"/>
      <c r="E78" s="9"/>
      <c r="F78" s="7"/>
      <c r="G78" s="7"/>
    </row>
    <row r="79" spans="1:7" s="8" customFormat="1" hidden="1">
      <c r="A79" s="7"/>
      <c r="B79" s="19">
        <v>1919</v>
      </c>
      <c r="C79" s="7"/>
      <c r="D79" s="84"/>
      <c r="E79" s="9"/>
      <c r="F79" s="7"/>
      <c r="G79" s="7"/>
    </row>
    <row r="80" spans="1:7" s="8" customFormat="1" hidden="1">
      <c r="A80" s="7"/>
      <c r="B80" s="19">
        <v>1920</v>
      </c>
      <c r="C80" s="7"/>
      <c r="D80" s="84"/>
      <c r="E80" s="9"/>
      <c r="F80" s="7"/>
      <c r="G80" s="7"/>
    </row>
    <row r="81" spans="1:7" s="8" customFormat="1" hidden="1">
      <c r="A81" s="7"/>
      <c r="B81" s="19">
        <v>1921</v>
      </c>
      <c r="C81" s="7"/>
      <c r="D81" s="84"/>
      <c r="E81" s="9"/>
      <c r="F81" s="7"/>
      <c r="G81" s="7"/>
    </row>
    <row r="82" spans="1:7" s="8" customFormat="1" hidden="1">
      <c r="A82" s="7"/>
      <c r="B82" s="19">
        <v>1922</v>
      </c>
      <c r="C82" s="7"/>
      <c r="D82" s="84"/>
      <c r="E82" s="9"/>
      <c r="F82" s="7"/>
      <c r="G82" s="7"/>
    </row>
    <row r="83" spans="1:7" s="8" customFormat="1" hidden="1">
      <c r="A83" s="7"/>
      <c r="B83" s="19">
        <v>1923</v>
      </c>
      <c r="C83" s="7"/>
      <c r="D83" s="84"/>
      <c r="E83" s="9"/>
      <c r="F83" s="7"/>
      <c r="G83" s="7"/>
    </row>
    <row r="84" spans="1:7" s="8" customFormat="1" hidden="1">
      <c r="A84" s="7"/>
      <c r="B84" s="19">
        <v>1924</v>
      </c>
      <c r="C84" s="7"/>
      <c r="D84" s="84"/>
      <c r="E84" s="9"/>
      <c r="F84" s="7"/>
      <c r="G84" s="7"/>
    </row>
    <row r="85" spans="1:7" s="8" customFormat="1" hidden="1">
      <c r="A85" s="7"/>
      <c r="B85" s="19">
        <v>1925</v>
      </c>
      <c r="C85" s="7"/>
      <c r="D85" s="84"/>
      <c r="E85" s="9"/>
      <c r="F85" s="7"/>
      <c r="G85" s="7"/>
    </row>
    <row r="86" spans="1:7" s="8" customFormat="1" hidden="1">
      <c r="A86" s="7"/>
      <c r="B86" s="19">
        <v>1926</v>
      </c>
      <c r="C86" s="7"/>
      <c r="D86" s="84"/>
      <c r="E86" s="9"/>
      <c r="F86" s="7"/>
      <c r="G86" s="7"/>
    </row>
    <row r="87" spans="1:7" s="8" customFormat="1" hidden="1">
      <c r="A87" s="7"/>
      <c r="B87" s="19">
        <v>1927</v>
      </c>
      <c r="C87" s="7"/>
      <c r="D87" s="84"/>
      <c r="E87" s="9"/>
      <c r="F87" s="7"/>
      <c r="G87" s="7"/>
    </row>
    <row r="88" spans="1:7" s="8" customFormat="1" hidden="1">
      <c r="A88" s="7"/>
      <c r="B88" s="19">
        <v>1928</v>
      </c>
      <c r="C88" s="7"/>
      <c r="D88" s="84"/>
      <c r="E88" s="9"/>
      <c r="F88" s="7"/>
      <c r="G88" s="7"/>
    </row>
    <row r="89" spans="1:7" s="8" customFormat="1" hidden="1">
      <c r="A89" s="7"/>
      <c r="B89" s="19">
        <v>1929</v>
      </c>
      <c r="C89" s="7"/>
      <c r="D89" s="84"/>
      <c r="E89" s="9"/>
      <c r="F89" s="7"/>
      <c r="G89" s="7"/>
    </row>
    <row r="90" spans="1:7" s="8" customFormat="1" hidden="1">
      <c r="A90" s="7"/>
      <c r="B90" s="19">
        <v>1930</v>
      </c>
      <c r="C90" s="7"/>
      <c r="D90" s="84"/>
      <c r="E90" s="9"/>
      <c r="F90" s="7"/>
      <c r="G90" s="7"/>
    </row>
    <row r="91" spans="1:7" s="8" customFormat="1" hidden="1">
      <c r="A91" s="7"/>
      <c r="B91" s="19">
        <v>1931</v>
      </c>
      <c r="C91" s="7"/>
      <c r="D91" s="84"/>
      <c r="E91" s="9"/>
      <c r="F91" s="7"/>
      <c r="G91" s="7"/>
    </row>
    <row r="92" spans="1:7" s="8" customFormat="1" hidden="1">
      <c r="A92" s="7"/>
      <c r="B92" s="19">
        <v>1932</v>
      </c>
      <c r="C92" s="7"/>
      <c r="D92" s="84"/>
      <c r="E92" s="9"/>
      <c r="F92" s="7"/>
      <c r="G92" s="7"/>
    </row>
    <row r="93" spans="1:7" s="8" customFormat="1" hidden="1">
      <c r="A93" s="7"/>
      <c r="B93" s="19">
        <v>1933</v>
      </c>
      <c r="C93" s="7"/>
      <c r="D93" s="84"/>
      <c r="E93" s="9"/>
      <c r="F93" s="7"/>
      <c r="G93" s="7"/>
    </row>
    <row r="94" spans="1:7" s="8" customFormat="1" hidden="1">
      <c r="A94" s="7"/>
      <c r="B94" s="19">
        <v>1934</v>
      </c>
      <c r="C94" s="7"/>
      <c r="D94" s="84"/>
      <c r="E94" s="9"/>
      <c r="F94" s="7"/>
      <c r="G94" s="7"/>
    </row>
    <row r="95" spans="1:7" s="8" customFormat="1" hidden="1">
      <c r="A95" s="7"/>
      <c r="B95" s="19">
        <v>1935</v>
      </c>
      <c r="C95" s="7"/>
      <c r="D95" s="84"/>
      <c r="E95" s="9"/>
      <c r="F95" s="7"/>
      <c r="G95" s="7"/>
    </row>
    <row r="96" spans="1:7" s="8" customFormat="1" hidden="1">
      <c r="A96" s="7"/>
      <c r="B96" s="19">
        <v>1936</v>
      </c>
      <c r="C96" s="7"/>
      <c r="D96" s="84"/>
      <c r="E96" s="9"/>
      <c r="F96" s="7"/>
      <c r="G96" s="7"/>
    </row>
    <row r="97" spans="1:7" s="8" customFormat="1" hidden="1">
      <c r="A97" s="7"/>
      <c r="B97" s="19">
        <v>1937</v>
      </c>
      <c r="C97" s="7"/>
      <c r="D97" s="84"/>
      <c r="E97" s="9"/>
      <c r="F97" s="7"/>
      <c r="G97" s="7"/>
    </row>
    <row r="98" spans="1:7" s="8" customFormat="1" hidden="1">
      <c r="A98" s="7"/>
      <c r="B98" s="19">
        <v>1938</v>
      </c>
      <c r="C98" s="7"/>
      <c r="D98" s="84"/>
      <c r="E98" s="9"/>
      <c r="F98" s="7"/>
      <c r="G98" s="7"/>
    </row>
    <row r="99" spans="1:7" s="8" customFormat="1" hidden="1">
      <c r="A99" s="7"/>
      <c r="B99" s="19">
        <v>1939</v>
      </c>
      <c r="C99" s="7"/>
      <c r="D99" s="84"/>
      <c r="E99" s="9"/>
      <c r="F99" s="7"/>
      <c r="G99" s="7"/>
    </row>
    <row r="100" spans="1:7" s="8" customFormat="1" hidden="1">
      <c r="A100" s="7"/>
      <c r="B100" s="19">
        <v>1940</v>
      </c>
      <c r="C100" s="7"/>
      <c r="D100" s="84"/>
      <c r="E100" s="9"/>
      <c r="F100" s="7"/>
      <c r="G100" s="7"/>
    </row>
    <row r="101" spans="1:7" s="8" customFormat="1" hidden="1">
      <c r="A101" s="7"/>
      <c r="B101" s="19">
        <v>1941</v>
      </c>
      <c r="C101" s="7"/>
      <c r="D101" s="84"/>
      <c r="E101" s="9"/>
      <c r="F101" s="7"/>
      <c r="G101" s="7"/>
    </row>
    <row r="102" spans="1:7" s="8" customFormat="1" hidden="1">
      <c r="A102" s="7"/>
      <c r="B102" s="19">
        <v>1942</v>
      </c>
      <c r="C102" s="7"/>
      <c r="D102" s="84"/>
      <c r="E102" s="9"/>
      <c r="F102" s="7"/>
      <c r="G102" s="7"/>
    </row>
    <row r="103" spans="1:7" s="8" customFormat="1" hidden="1">
      <c r="A103" s="7"/>
      <c r="B103" s="19">
        <v>1943</v>
      </c>
      <c r="C103" s="7"/>
      <c r="D103" s="84"/>
      <c r="E103" s="9"/>
      <c r="F103" s="7"/>
      <c r="G103" s="7"/>
    </row>
    <row r="104" spans="1:7" s="8" customFormat="1" hidden="1">
      <c r="A104" s="7"/>
      <c r="B104" s="19">
        <v>1944</v>
      </c>
      <c r="C104" s="7"/>
      <c r="D104" s="84"/>
      <c r="E104" s="9"/>
      <c r="F104" s="7"/>
      <c r="G104" s="7"/>
    </row>
    <row r="105" spans="1:7" s="8" customFormat="1" hidden="1">
      <c r="A105" s="7"/>
      <c r="B105" s="19">
        <v>1945</v>
      </c>
      <c r="C105" s="7"/>
      <c r="D105" s="84"/>
      <c r="E105" s="9"/>
      <c r="F105" s="7"/>
      <c r="G105" s="7"/>
    </row>
    <row r="106" spans="1:7" s="8" customFormat="1" hidden="1">
      <c r="A106" s="7"/>
      <c r="B106" s="19">
        <v>1946</v>
      </c>
      <c r="C106" s="7"/>
      <c r="D106" s="84"/>
      <c r="E106" s="9"/>
      <c r="F106" s="7"/>
      <c r="G106" s="7"/>
    </row>
    <row r="107" spans="1:7" s="8" customFormat="1" hidden="1">
      <c r="A107" s="7"/>
      <c r="B107" s="19">
        <v>1947</v>
      </c>
      <c r="C107" s="7"/>
      <c r="D107" s="84"/>
      <c r="E107" s="9"/>
      <c r="F107" s="7"/>
      <c r="G107" s="7"/>
    </row>
    <row r="108" spans="1:7" s="8" customFormat="1" hidden="1">
      <c r="A108" s="7"/>
      <c r="B108" s="19">
        <v>1948</v>
      </c>
      <c r="C108" s="7"/>
      <c r="D108" s="84"/>
      <c r="E108" s="9"/>
      <c r="F108" s="7"/>
      <c r="G108" s="7"/>
    </row>
    <row r="109" spans="1:7" s="8" customFormat="1" hidden="1">
      <c r="A109" s="7"/>
      <c r="B109" s="19">
        <v>1949</v>
      </c>
      <c r="C109" s="7"/>
      <c r="D109" s="84"/>
      <c r="E109" s="9"/>
      <c r="F109" s="7"/>
      <c r="G109" s="7"/>
    </row>
    <row r="110" spans="1:7" s="8" customFormat="1" hidden="1">
      <c r="A110" s="7"/>
      <c r="B110" s="19">
        <v>1950</v>
      </c>
      <c r="C110" s="7"/>
      <c r="D110" s="84"/>
      <c r="E110" s="9"/>
      <c r="F110" s="7"/>
      <c r="G110" s="7"/>
    </row>
    <row r="111" spans="1:7" s="8" customFormat="1" hidden="1">
      <c r="A111" s="7"/>
      <c r="B111" s="19">
        <v>1951</v>
      </c>
      <c r="C111" s="7"/>
      <c r="D111" s="84"/>
      <c r="E111" s="9"/>
      <c r="F111" s="7"/>
      <c r="G111" s="7"/>
    </row>
    <row r="112" spans="1:7" s="8" customFormat="1" hidden="1">
      <c r="A112" s="7"/>
      <c r="B112" s="19">
        <v>1952</v>
      </c>
      <c r="C112" s="7"/>
      <c r="D112" s="84"/>
      <c r="E112" s="9"/>
      <c r="F112" s="7"/>
      <c r="G112" s="7"/>
    </row>
    <row r="113" spans="1:7" s="8" customFormat="1" hidden="1">
      <c r="A113" s="7"/>
      <c r="B113" s="19">
        <v>1953</v>
      </c>
      <c r="C113" s="7"/>
      <c r="D113" s="84"/>
      <c r="E113" s="9"/>
      <c r="F113" s="7"/>
      <c r="G113" s="7"/>
    </row>
    <row r="114" spans="1:7" s="8" customFormat="1" hidden="1">
      <c r="A114" s="7"/>
      <c r="B114" s="19">
        <v>1954</v>
      </c>
      <c r="C114" s="7"/>
      <c r="D114" s="84"/>
      <c r="E114" s="9"/>
      <c r="F114" s="7"/>
      <c r="G114" s="7"/>
    </row>
    <row r="115" spans="1:7" s="8" customFormat="1" hidden="1">
      <c r="A115" s="7"/>
      <c r="B115" s="19">
        <v>1955</v>
      </c>
      <c r="C115" s="7"/>
      <c r="D115" s="84"/>
      <c r="E115" s="9"/>
      <c r="F115" s="7"/>
      <c r="G115" s="7"/>
    </row>
    <row r="116" spans="1:7" s="8" customFormat="1" hidden="1">
      <c r="A116" s="7"/>
      <c r="B116" s="19">
        <v>1956</v>
      </c>
      <c r="C116" s="7"/>
      <c r="D116" s="84"/>
      <c r="E116" s="9"/>
      <c r="F116" s="7"/>
      <c r="G116" s="7"/>
    </row>
    <row r="117" spans="1:7" s="8" customFormat="1" hidden="1">
      <c r="A117" s="7"/>
      <c r="B117" s="19">
        <v>1957</v>
      </c>
      <c r="C117" s="7"/>
      <c r="D117" s="84"/>
      <c r="E117" s="9"/>
      <c r="F117" s="7"/>
      <c r="G117" s="7"/>
    </row>
    <row r="118" spans="1:7" s="8" customFormat="1" hidden="1">
      <c r="A118" s="7"/>
      <c r="B118" s="19">
        <v>1958</v>
      </c>
      <c r="C118" s="7"/>
      <c r="D118" s="84"/>
      <c r="E118" s="9"/>
      <c r="F118" s="7"/>
      <c r="G118" s="7"/>
    </row>
    <row r="119" spans="1:7" s="8" customFormat="1" hidden="1">
      <c r="A119" s="7"/>
      <c r="B119" s="19">
        <v>1959</v>
      </c>
      <c r="C119" s="7"/>
      <c r="D119" s="84"/>
      <c r="E119" s="9"/>
      <c r="F119" s="7"/>
      <c r="G119" s="7"/>
    </row>
    <row r="120" spans="1:7" s="8" customFormat="1" hidden="1">
      <c r="A120" s="7"/>
      <c r="B120" s="19">
        <v>1960</v>
      </c>
      <c r="C120" s="7"/>
      <c r="D120" s="84"/>
      <c r="E120" s="9"/>
      <c r="F120" s="7"/>
      <c r="G120" s="7"/>
    </row>
    <row r="121" spans="1:7" s="8" customFormat="1" hidden="1">
      <c r="A121" s="7"/>
      <c r="B121" s="19">
        <v>1961</v>
      </c>
      <c r="C121" s="7"/>
      <c r="D121" s="84"/>
      <c r="E121" s="9"/>
      <c r="F121" s="7"/>
      <c r="G121" s="7"/>
    </row>
    <row r="122" spans="1:7" s="8" customFormat="1" hidden="1">
      <c r="A122" s="7"/>
      <c r="B122" s="19">
        <v>1962</v>
      </c>
      <c r="C122" s="7"/>
      <c r="D122" s="84"/>
      <c r="E122" s="9"/>
      <c r="F122" s="7"/>
      <c r="G122" s="7"/>
    </row>
    <row r="123" spans="1:7" s="8" customFormat="1" hidden="1">
      <c r="A123" s="7"/>
      <c r="B123" s="19">
        <v>1963</v>
      </c>
      <c r="C123" s="7"/>
      <c r="D123" s="84"/>
      <c r="E123" s="9"/>
      <c r="F123" s="7"/>
      <c r="G123" s="7"/>
    </row>
    <row r="124" spans="1:7" s="8" customFormat="1" hidden="1">
      <c r="A124" s="7"/>
      <c r="B124" s="19">
        <v>1964</v>
      </c>
      <c r="C124" s="7"/>
      <c r="D124" s="84"/>
      <c r="E124" s="9"/>
      <c r="F124" s="7"/>
      <c r="G124" s="7"/>
    </row>
    <row r="125" spans="1:7" s="8" customFormat="1" hidden="1">
      <c r="A125" s="7"/>
      <c r="B125" s="19">
        <v>1965</v>
      </c>
      <c r="C125" s="7"/>
      <c r="D125" s="84"/>
      <c r="E125" s="9"/>
      <c r="F125" s="7"/>
      <c r="G125" s="7"/>
    </row>
    <row r="126" spans="1:7" s="8" customFormat="1" hidden="1">
      <c r="A126" s="7"/>
      <c r="B126" s="19">
        <v>1966</v>
      </c>
      <c r="C126" s="7"/>
      <c r="D126" s="84"/>
      <c r="E126" s="9"/>
      <c r="F126" s="7"/>
      <c r="G126" s="7"/>
    </row>
    <row r="127" spans="1:7" s="8" customFormat="1" hidden="1">
      <c r="A127" s="7"/>
      <c r="B127" s="19">
        <v>1967</v>
      </c>
      <c r="C127" s="7"/>
      <c r="D127" s="84"/>
      <c r="E127" s="9"/>
      <c r="F127" s="7"/>
      <c r="G127" s="7"/>
    </row>
    <row r="128" spans="1:7" s="8" customFormat="1" hidden="1">
      <c r="A128" s="7"/>
      <c r="B128" s="19">
        <v>1968</v>
      </c>
      <c r="C128" s="7"/>
      <c r="D128" s="84"/>
      <c r="E128" s="9"/>
      <c r="F128" s="7"/>
      <c r="G128" s="7"/>
    </row>
    <row r="129" spans="1:7" s="8" customFormat="1" hidden="1">
      <c r="A129" s="7"/>
      <c r="B129" s="19">
        <v>1969</v>
      </c>
      <c r="C129" s="7"/>
      <c r="D129" s="84"/>
      <c r="E129" s="9"/>
      <c r="F129" s="7"/>
      <c r="G129" s="7"/>
    </row>
    <row r="130" spans="1:7" s="8" customFormat="1" hidden="1">
      <c r="A130" s="7"/>
      <c r="B130" s="19">
        <v>1970</v>
      </c>
      <c r="C130" s="7"/>
      <c r="D130" s="84"/>
      <c r="E130" s="9"/>
      <c r="F130" s="7"/>
      <c r="G130" s="7"/>
    </row>
    <row r="131" spans="1:7" s="8" customFormat="1" hidden="1">
      <c r="A131" s="7"/>
      <c r="B131" s="19">
        <v>1971</v>
      </c>
      <c r="C131" s="7"/>
      <c r="D131" s="84"/>
      <c r="E131" s="9"/>
      <c r="F131" s="7"/>
      <c r="G131" s="7"/>
    </row>
    <row r="132" spans="1:7" s="8" customFormat="1" hidden="1">
      <c r="A132" s="7"/>
      <c r="B132" s="19">
        <v>1972</v>
      </c>
      <c r="C132" s="7"/>
      <c r="D132" s="84"/>
      <c r="E132" s="9"/>
      <c r="F132" s="7"/>
      <c r="G132" s="7"/>
    </row>
    <row r="133" spans="1:7" s="8" customFormat="1" hidden="1">
      <c r="A133" s="7"/>
      <c r="B133" s="19">
        <v>1973</v>
      </c>
      <c r="C133" s="7"/>
      <c r="D133" s="84"/>
      <c r="E133" s="9"/>
      <c r="F133" s="7"/>
      <c r="G133" s="7"/>
    </row>
    <row r="134" spans="1:7" s="8" customFormat="1" hidden="1">
      <c r="A134" s="7"/>
      <c r="B134" s="19">
        <v>1974</v>
      </c>
      <c r="C134" s="7"/>
      <c r="D134" s="84"/>
      <c r="E134" s="9"/>
      <c r="F134" s="7"/>
      <c r="G134" s="7"/>
    </row>
    <row r="135" spans="1:7" s="8" customFormat="1" hidden="1">
      <c r="A135" s="7"/>
      <c r="B135" s="19">
        <v>1975</v>
      </c>
      <c r="C135" s="7"/>
      <c r="D135" s="84"/>
      <c r="E135" s="9"/>
      <c r="F135" s="7"/>
      <c r="G135" s="7"/>
    </row>
    <row r="136" spans="1:7" s="8" customFormat="1" hidden="1">
      <c r="A136" s="7"/>
      <c r="B136" s="19">
        <v>1976</v>
      </c>
      <c r="C136" s="7"/>
      <c r="D136" s="84"/>
      <c r="E136" s="9"/>
      <c r="F136" s="7"/>
      <c r="G136" s="7"/>
    </row>
    <row r="137" spans="1:7" s="8" customFormat="1" hidden="1">
      <c r="A137" s="7"/>
      <c r="B137" s="19">
        <v>1977</v>
      </c>
      <c r="C137" s="7"/>
      <c r="D137" s="84"/>
      <c r="E137" s="9"/>
      <c r="F137" s="7"/>
      <c r="G137" s="7"/>
    </row>
    <row r="138" spans="1:7" s="8" customFormat="1" hidden="1">
      <c r="A138" s="7"/>
      <c r="B138" s="19">
        <v>1978</v>
      </c>
      <c r="C138" s="7"/>
      <c r="D138" s="84"/>
      <c r="E138" s="9"/>
      <c r="F138" s="7"/>
      <c r="G138" s="7"/>
    </row>
    <row r="139" spans="1:7" s="8" customFormat="1" hidden="1">
      <c r="A139" s="7"/>
      <c r="B139" s="19">
        <v>1979</v>
      </c>
      <c r="C139" s="7"/>
      <c r="D139" s="84"/>
      <c r="E139" s="9"/>
      <c r="F139" s="7"/>
      <c r="G139" s="7"/>
    </row>
    <row r="140" spans="1:7" s="8" customFormat="1" hidden="1">
      <c r="A140" s="7"/>
      <c r="B140" s="19">
        <v>1980</v>
      </c>
      <c r="C140" s="7"/>
      <c r="D140" s="84"/>
      <c r="E140" s="9"/>
      <c r="F140" s="7"/>
      <c r="G140" s="7"/>
    </row>
    <row r="141" spans="1:7" s="8" customFormat="1" hidden="1">
      <c r="A141" s="7"/>
      <c r="B141" s="19">
        <v>1981</v>
      </c>
      <c r="C141" s="7"/>
      <c r="D141" s="84"/>
      <c r="E141" s="9"/>
      <c r="F141" s="7"/>
      <c r="G141" s="7"/>
    </row>
    <row r="142" spans="1:7" s="8" customFormat="1" hidden="1">
      <c r="A142" s="7"/>
      <c r="B142" s="19">
        <v>1982</v>
      </c>
      <c r="C142" s="7"/>
      <c r="D142" s="84"/>
      <c r="E142" s="9"/>
      <c r="F142" s="7"/>
      <c r="G142" s="7"/>
    </row>
    <row r="143" spans="1:7" s="8" customFormat="1" hidden="1">
      <c r="A143" s="7"/>
      <c r="B143" s="19">
        <v>1983</v>
      </c>
      <c r="C143" s="7"/>
      <c r="D143" s="84"/>
      <c r="E143" s="9"/>
      <c r="F143" s="7"/>
      <c r="G143" s="7"/>
    </row>
    <row r="144" spans="1:7" s="8" customFormat="1" hidden="1">
      <c r="A144" s="7"/>
      <c r="B144" s="19">
        <v>1984</v>
      </c>
      <c r="C144" s="7"/>
      <c r="D144" s="84"/>
      <c r="E144" s="9"/>
      <c r="F144" s="7"/>
      <c r="G144" s="7"/>
    </row>
    <row r="145" spans="1:7" s="8" customFormat="1" hidden="1">
      <c r="A145" s="7"/>
      <c r="B145" s="19">
        <v>1985</v>
      </c>
      <c r="C145" s="7"/>
      <c r="D145" s="84"/>
      <c r="E145" s="9"/>
      <c r="F145" s="7"/>
      <c r="G145" s="7"/>
    </row>
    <row r="146" spans="1:7" s="8" customFormat="1" hidden="1">
      <c r="A146" s="7"/>
      <c r="B146" s="19">
        <v>1986</v>
      </c>
      <c r="C146" s="7"/>
      <c r="D146" s="84"/>
      <c r="E146" s="9"/>
      <c r="F146" s="7"/>
      <c r="G146" s="7"/>
    </row>
    <row r="147" spans="1:7" s="8" customFormat="1" hidden="1">
      <c r="A147" s="7"/>
      <c r="B147" s="19">
        <v>1987</v>
      </c>
      <c r="C147" s="7"/>
      <c r="D147" s="84"/>
      <c r="E147" s="9"/>
      <c r="F147" s="7"/>
      <c r="G147" s="7"/>
    </row>
    <row r="148" spans="1:7" s="8" customFormat="1" hidden="1">
      <c r="A148" s="7"/>
      <c r="B148" s="19">
        <v>1988</v>
      </c>
      <c r="C148" s="7"/>
      <c r="D148" s="84"/>
      <c r="E148" s="9"/>
      <c r="F148" s="7"/>
      <c r="G148" s="7"/>
    </row>
    <row r="149" spans="1:7" s="8" customFormat="1" hidden="1">
      <c r="A149" s="7"/>
      <c r="B149" s="19">
        <v>1989</v>
      </c>
      <c r="C149" s="7"/>
      <c r="D149" s="84"/>
      <c r="E149" s="9"/>
      <c r="F149" s="7"/>
      <c r="G149" s="7"/>
    </row>
    <row r="150" spans="1:7" s="8" customFormat="1" hidden="1">
      <c r="A150" s="7"/>
      <c r="B150" s="19">
        <v>1990</v>
      </c>
      <c r="C150" s="7"/>
      <c r="D150" s="84"/>
      <c r="E150" s="9"/>
      <c r="F150" s="7"/>
      <c r="G150" s="7"/>
    </row>
    <row r="151" spans="1:7" s="8" customFormat="1" hidden="1">
      <c r="A151" s="7"/>
      <c r="B151" s="19">
        <v>1991</v>
      </c>
      <c r="C151" s="7"/>
      <c r="D151" s="84"/>
      <c r="E151" s="9"/>
      <c r="F151" s="7"/>
      <c r="G151" s="7"/>
    </row>
    <row r="152" spans="1:7" s="8" customFormat="1" hidden="1">
      <c r="A152" s="7"/>
      <c r="B152" s="19">
        <v>1992</v>
      </c>
      <c r="C152" s="7"/>
      <c r="D152" s="84"/>
      <c r="E152" s="9"/>
      <c r="F152" s="7"/>
      <c r="G152" s="7"/>
    </row>
    <row r="153" spans="1:7" s="8" customFormat="1" hidden="1">
      <c r="A153" s="7"/>
      <c r="B153" s="19">
        <v>1993</v>
      </c>
      <c r="C153" s="7"/>
      <c r="D153" s="84"/>
      <c r="E153" s="9"/>
      <c r="F153" s="7"/>
      <c r="G153" s="7"/>
    </row>
    <row r="154" spans="1:7" s="8" customFormat="1" hidden="1">
      <c r="A154" s="7"/>
      <c r="B154" s="19">
        <v>1994</v>
      </c>
      <c r="C154" s="7"/>
      <c r="D154" s="84"/>
      <c r="E154" s="9"/>
      <c r="F154" s="7"/>
      <c r="G154" s="7"/>
    </row>
    <row r="155" spans="1:7" s="8" customFormat="1" hidden="1">
      <c r="A155" s="7"/>
      <c r="B155" s="19">
        <v>1995</v>
      </c>
      <c r="C155" s="7"/>
      <c r="D155" s="84"/>
      <c r="E155" s="9"/>
      <c r="F155" s="7"/>
      <c r="G155" s="7"/>
    </row>
    <row r="156" spans="1:7" s="8" customFormat="1" hidden="1">
      <c r="A156" s="7"/>
      <c r="B156" s="19">
        <v>1996</v>
      </c>
      <c r="C156" s="7"/>
      <c r="D156" s="84"/>
      <c r="E156" s="9"/>
      <c r="F156" s="7"/>
      <c r="G156" s="7"/>
    </row>
    <row r="157" spans="1:7" s="8" customFormat="1" hidden="1">
      <c r="A157" s="7"/>
      <c r="B157" s="19">
        <v>1997</v>
      </c>
      <c r="C157" s="7"/>
      <c r="D157" s="84"/>
      <c r="E157" s="9"/>
      <c r="F157" s="7"/>
      <c r="G157" s="7"/>
    </row>
    <row r="158" spans="1:7" s="8" customFormat="1" hidden="1">
      <c r="A158" s="7"/>
      <c r="B158" s="19">
        <v>1998</v>
      </c>
      <c r="C158" s="7"/>
      <c r="D158" s="84"/>
      <c r="E158" s="9"/>
      <c r="F158" s="7"/>
      <c r="G158" s="7"/>
    </row>
    <row r="159" spans="1:7" s="8" customFormat="1" hidden="1">
      <c r="A159" s="7"/>
      <c r="B159" s="19">
        <v>1999</v>
      </c>
      <c r="C159" s="7"/>
      <c r="D159" s="84"/>
      <c r="E159" s="9"/>
      <c r="F159" s="7"/>
      <c r="G159" s="7"/>
    </row>
    <row r="160" spans="1:7" s="8" customFormat="1" hidden="1">
      <c r="A160" s="7"/>
      <c r="B160" s="19">
        <v>2000</v>
      </c>
      <c r="C160" s="7"/>
      <c r="D160" s="84"/>
      <c r="E160" s="9"/>
      <c r="F160" s="7"/>
      <c r="G160" s="7"/>
    </row>
    <row r="161" spans="1:7" s="8" customFormat="1" hidden="1">
      <c r="A161" s="7"/>
      <c r="B161" s="19">
        <v>2001</v>
      </c>
      <c r="C161" s="7"/>
      <c r="D161" s="84"/>
      <c r="E161" s="9"/>
      <c r="F161" s="7"/>
      <c r="G161" s="7"/>
    </row>
    <row r="162" spans="1:7" s="8" customFormat="1" hidden="1">
      <c r="A162" s="7"/>
      <c r="B162" s="19">
        <v>2002</v>
      </c>
      <c r="C162" s="7"/>
      <c r="D162" s="84"/>
      <c r="E162" s="9"/>
      <c r="F162" s="7"/>
      <c r="G162" s="7"/>
    </row>
    <row r="163" spans="1:7" s="8" customFormat="1" hidden="1">
      <c r="A163" s="7"/>
      <c r="B163" s="19">
        <v>2003</v>
      </c>
      <c r="C163" s="7"/>
      <c r="D163" s="84"/>
      <c r="E163" s="9"/>
      <c r="F163" s="7"/>
      <c r="G163" s="7"/>
    </row>
    <row r="164" spans="1:7" s="8" customFormat="1" hidden="1">
      <c r="A164" s="7"/>
      <c r="B164" s="19">
        <v>2004</v>
      </c>
      <c r="C164" s="7"/>
      <c r="D164" s="84"/>
      <c r="E164" s="9"/>
      <c r="F164" s="7"/>
      <c r="G164" s="7"/>
    </row>
    <row r="165" spans="1:7" s="8" customFormat="1" hidden="1">
      <c r="A165" s="7"/>
      <c r="B165" s="19">
        <v>2005</v>
      </c>
      <c r="C165" s="7"/>
      <c r="D165" s="84"/>
      <c r="E165" s="9"/>
      <c r="F165" s="7"/>
      <c r="G165" s="7"/>
    </row>
    <row r="166" spans="1:7" s="8" customFormat="1" hidden="1">
      <c r="A166" s="7"/>
      <c r="B166" s="19">
        <v>2006</v>
      </c>
      <c r="C166" s="7"/>
      <c r="D166" s="84"/>
      <c r="E166" s="9"/>
      <c r="F166" s="7"/>
      <c r="G166" s="7"/>
    </row>
    <row r="167" spans="1:7" s="8" customFormat="1" hidden="1">
      <c r="A167" s="7"/>
      <c r="B167" s="19">
        <v>2007</v>
      </c>
      <c r="C167" s="7"/>
      <c r="D167" s="84"/>
      <c r="E167" s="9"/>
      <c r="F167" s="7"/>
      <c r="G167" s="7"/>
    </row>
    <row r="168" spans="1:7" s="8" customFormat="1" hidden="1">
      <c r="A168" s="7"/>
      <c r="B168" s="19">
        <v>2008</v>
      </c>
      <c r="C168" s="7"/>
      <c r="D168" s="84"/>
      <c r="E168" s="9"/>
      <c r="F168" s="7"/>
      <c r="G168" s="7"/>
    </row>
    <row r="169" spans="1:7" s="8" customFormat="1" hidden="1">
      <c r="A169" s="7"/>
      <c r="B169" s="19">
        <v>2009</v>
      </c>
      <c r="C169" s="7"/>
      <c r="D169" s="84"/>
      <c r="E169" s="9"/>
      <c r="F169" s="7"/>
      <c r="G169" s="7"/>
    </row>
    <row r="170" spans="1:7" s="8" customFormat="1" hidden="1">
      <c r="A170" s="7"/>
      <c r="B170" s="19">
        <v>2010</v>
      </c>
      <c r="C170" s="7"/>
      <c r="D170" s="84"/>
      <c r="E170" s="9"/>
      <c r="F170" s="7"/>
      <c r="G170" s="7"/>
    </row>
    <row r="171" spans="1:7" s="8" customFormat="1" hidden="1">
      <c r="A171" s="7"/>
      <c r="B171" s="19">
        <v>2011</v>
      </c>
      <c r="C171" s="7"/>
      <c r="D171" s="84"/>
      <c r="E171" s="9"/>
      <c r="F171" s="7"/>
      <c r="G171" s="7"/>
    </row>
    <row r="172" spans="1:7" s="8" customFormat="1" hidden="1">
      <c r="A172" s="7"/>
      <c r="B172" s="19">
        <v>2012</v>
      </c>
      <c r="C172" s="7"/>
      <c r="D172" s="84"/>
      <c r="E172" s="9"/>
      <c r="F172" s="7"/>
      <c r="G172" s="7"/>
    </row>
    <row r="173" spans="1:7" s="8" customFormat="1" hidden="1">
      <c r="A173" s="7"/>
      <c r="B173" s="19">
        <v>2013</v>
      </c>
      <c r="C173" s="7"/>
      <c r="D173" s="84"/>
      <c r="E173" s="9"/>
      <c r="F173" s="7"/>
      <c r="G173" s="7"/>
    </row>
    <row r="174" spans="1:7" s="8" customFormat="1" hidden="1">
      <c r="A174" s="7"/>
      <c r="B174" s="19">
        <v>2014</v>
      </c>
      <c r="C174" s="7"/>
      <c r="D174" s="84"/>
      <c r="E174" s="9"/>
      <c r="F174" s="7"/>
      <c r="G174" s="7"/>
    </row>
    <row r="175" spans="1:7" s="8" customFormat="1" hidden="1">
      <c r="A175" s="7"/>
      <c r="B175" s="19">
        <v>2015</v>
      </c>
      <c r="C175" s="7"/>
      <c r="D175" s="84"/>
      <c r="E175" s="9"/>
      <c r="F175" s="7"/>
      <c r="G175" s="7"/>
    </row>
    <row r="176" spans="1:7" s="8" customFormat="1" hidden="1">
      <c r="A176" s="7"/>
      <c r="B176" s="19">
        <v>2016</v>
      </c>
      <c r="C176" s="7"/>
      <c r="D176" s="84"/>
      <c r="E176" s="9"/>
      <c r="F176" s="7"/>
      <c r="G176" s="7"/>
    </row>
    <row r="177" spans="1:7" s="8" customFormat="1" hidden="1">
      <c r="A177" s="7"/>
      <c r="B177" s="19">
        <v>2017</v>
      </c>
      <c r="C177" s="7"/>
      <c r="D177" s="84"/>
      <c r="E177" s="9"/>
      <c r="F177" s="7"/>
      <c r="G177" s="7"/>
    </row>
    <row r="178" spans="1:7" s="8" customFormat="1" hidden="1">
      <c r="A178" s="7"/>
      <c r="B178" s="19">
        <v>2018</v>
      </c>
      <c r="C178" s="7"/>
      <c r="D178" s="84"/>
      <c r="E178" s="9"/>
      <c r="F178" s="7"/>
      <c r="G178" s="7"/>
    </row>
    <row r="179" spans="1:7" s="8" customFormat="1" hidden="1">
      <c r="A179" s="7"/>
      <c r="B179" s="19">
        <v>2019</v>
      </c>
      <c r="C179" s="7"/>
      <c r="D179" s="84"/>
      <c r="E179" s="9"/>
      <c r="F179" s="7"/>
      <c r="G179" s="7"/>
    </row>
    <row r="180" spans="1:7" s="8" customFormat="1" ht="15.75" hidden="1" thickBot="1">
      <c r="A180" s="7"/>
      <c r="B180" s="12">
        <v>2020</v>
      </c>
      <c r="C180" s="7"/>
      <c r="D180" s="84"/>
      <c r="E180" s="9"/>
      <c r="F180" s="7"/>
      <c r="G180" s="7"/>
    </row>
    <row r="181" spans="1:7" s="8" customFormat="1" hidden="1">
      <c r="A181" s="7"/>
      <c r="B181" s="7"/>
      <c r="C181" s="7"/>
      <c r="D181" s="84"/>
      <c r="E181" s="9"/>
      <c r="F181" s="7"/>
      <c r="G181" s="7"/>
    </row>
    <row r="182" spans="1:7" s="8" customFormat="1" hidden="1">
      <c r="A182" s="7"/>
      <c r="B182" s="7"/>
      <c r="C182" s="145"/>
      <c r="D182" s="84"/>
      <c r="E182" s="9"/>
      <c r="F182" s="7"/>
      <c r="G182" s="7"/>
    </row>
    <row r="183" spans="1:7" s="8" customFormat="1">
      <c r="A183" s="7"/>
      <c r="B183" s="7"/>
      <c r="C183" s="7"/>
      <c r="D183" s="84"/>
      <c r="E183" s="9"/>
      <c r="F183" s="7"/>
      <c r="G183" s="7"/>
    </row>
    <row r="184" spans="1:7" s="8" customFormat="1">
      <c r="A184" s="7"/>
      <c r="B184" s="7"/>
      <c r="C184" s="7"/>
      <c r="D184" s="84"/>
      <c r="E184" s="9"/>
      <c r="F184" s="7"/>
      <c r="G184" s="7"/>
    </row>
    <row r="185" spans="1:7" s="8" customFormat="1">
      <c r="A185" s="7"/>
      <c r="B185" s="7"/>
      <c r="C185" s="7"/>
      <c r="D185" s="84"/>
      <c r="E185" s="9"/>
      <c r="F185" s="7"/>
      <c r="G185" s="7"/>
    </row>
    <row r="186" spans="1:7" s="8" customFormat="1">
      <c r="A186" s="7"/>
      <c r="B186" s="84"/>
      <c r="C186" s="7"/>
      <c r="D186" s="84"/>
      <c r="E186" s="9"/>
      <c r="F186" s="7"/>
      <c r="G186" s="7"/>
    </row>
    <row r="187" spans="1:7" s="8" customFormat="1">
      <c r="A187" s="7"/>
      <c r="B187" s="84"/>
      <c r="C187" s="7"/>
      <c r="D187" s="84"/>
      <c r="E187" s="9"/>
      <c r="F187" s="7"/>
      <c r="G187" s="7"/>
    </row>
    <row r="188" spans="1:7" s="8" customFormat="1">
      <c r="A188" s="7"/>
      <c r="B188" s="7"/>
      <c r="C188" s="7"/>
      <c r="D188" s="84"/>
      <c r="E188" s="9"/>
      <c r="F188" s="7"/>
      <c r="G188" s="7"/>
    </row>
    <row r="189" spans="1:7" s="8" customFormat="1">
      <c r="A189" s="7"/>
      <c r="B189" s="7"/>
      <c r="C189" s="7"/>
      <c r="D189" s="84"/>
      <c r="E189" s="9"/>
      <c r="F189" s="7"/>
      <c r="G189" s="7"/>
    </row>
    <row r="190" spans="1:7" s="8" customFormat="1">
      <c r="A190" s="7"/>
      <c r="B190" s="7"/>
      <c r="C190" s="7"/>
      <c r="D190" s="84"/>
      <c r="E190" s="9"/>
      <c r="F190" s="7"/>
      <c r="G190" s="7"/>
    </row>
    <row r="191" spans="1:7" s="8" customFormat="1">
      <c r="A191" s="7"/>
      <c r="B191" s="7"/>
      <c r="C191" s="7"/>
      <c r="D191" s="84"/>
      <c r="E191" s="9"/>
      <c r="F191" s="7"/>
      <c r="G191" s="7"/>
    </row>
    <row r="192" spans="1:7" s="8" customFormat="1">
      <c r="A192" s="7"/>
      <c r="B192" s="7"/>
      <c r="C192" s="7"/>
      <c r="D192" s="84"/>
      <c r="E192" s="9"/>
      <c r="F192" s="7"/>
      <c r="G192" s="7"/>
    </row>
    <row r="193" spans="1:7" s="8" customFormat="1">
      <c r="A193" s="7"/>
      <c r="B193" s="7"/>
      <c r="C193" s="7"/>
      <c r="D193" s="84"/>
      <c r="E193" s="9"/>
      <c r="F193" s="7"/>
      <c r="G193" s="7"/>
    </row>
    <row r="194" spans="1:7" s="8" customFormat="1">
      <c r="A194" s="7"/>
      <c r="B194" s="7"/>
      <c r="C194" s="7"/>
      <c r="D194" s="84"/>
      <c r="E194" s="9"/>
      <c r="F194" s="7"/>
      <c r="G194" s="7"/>
    </row>
    <row r="195" spans="1:7" s="8" customFormat="1">
      <c r="A195" s="7"/>
      <c r="B195" s="7"/>
      <c r="C195" s="7"/>
      <c r="D195" s="84"/>
      <c r="E195" s="9"/>
      <c r="F195" s="7"/>
      <c r="G195" s="7"/>
    </row>
    <row r="196" spans="1:7" s="8" customFormat="1">
      <c r="A196" s="7"/>
      <c r="B196" s="7"/>
      <c r="C196" s="7"/>
      <c r="D196" s="84"/>
      <c r="E196" s="9"/>
      <c r="F196" s="7"/>
      <c r="G196" s="7"/>
    </row>
    <row r="197" spans="1:7" s="8" customFormat="1">
      <c r="A197" s="7"/>
      <c r="B197" s="7"/>
      <c r="C197" s="7"/>
      <c r="D197" s="84"/>
      <c r="E197" s="9"/>
      <c r="F197" s="7"/>
      <c r="G197" s="7"/>
    </row>
    <row r="198" spans="1:7" s="8" customFormat="1">
      <c r="A198" s="7"/>
      <c r="B198" s="7"/>
      <c r="C198" s="7"/>
      <c r="D198" s="84"/>
      <c r="E198" s="9"/>
      <c r="F198" s="7"/>
      <c r="G198" s="7"/>
    </row>
    <row r="199" spans="1:7" s="8" customFormat="1">
      <c r="A199" s="7"/>
      <c r="B199" s="7"/>
      <c r="C199" s="7"/>
      <c r="D199" s="84"/>
      <c r="E199" s="9"/>
      <c r="F199" s="7"/>
      <c r="G199" s="7"/>
    </row>
    <row r="200" spans="1:7" s="8" customFormat="1">
      <c r="A200" s="7"/>
      <c r="B200" s="7"/>
      <c r="C200" s="7"/>
      <c r="D200" s="84"/>
      <c r="E200" s="9"/>
      <c r="F200" s="7"/>
      <c r="G200" s="7"/>
    </row>
    <row r="201" spans="1:7" s="8" customFormat="1">
      <c r="A201" s="7"/>
      <c r="B201" s="7"/>
      <c r="C201" s="7"/>
      <c r="D201" s="84"/>
      <c r="E201" s="9"/>
      <c r="F201" s="7"/>
      <c r="G201" s="7"/>
    </row>
    <row r="202" spans="1:7" s="8" customFormat="1">
      <c r="A202" s="7"/>
      <c r="B202" s="7"/>
      <c r="C202" s="7"/>
      <c r="D202" s="84"/>
      <c r="E202" s="9"/>
      <c r="F202" s="7"/>
      <c r="G202" s="7"/>
    </row>
    <row r="203" spans="1:7" s="8" customFormat="1">
      <c r="A203" s="7"/>
      <c r="B203" s="7"/>
      <c r="C203" s="7"/>
      <c r="D203" s="84"/>
      <c r="E203" s="9"/>
      <c r="F203" s="7"/>
      <c r="G203" s="7"/>
    </row>
    <row r="204" spans="1:7" s="8" customFormat="1">
      <c r="A204" s="7"/>
      <c r="B204" s="7"/>
      <c r="C204" s="7"/>
      <c r="D204" s="84"/>
      <c r="E204" s="9"/>
      <c r="F204" s="7"/>
      <c r="G204" s="7"/>
    </row>
    <row r="205" spans="1:7" s="8" customFormat="1">
      <c r="A205" s="7"/>
      <c r="B205" s="7"/>
      <c r="C205" s="7"/>
      <c r="D205" s="84"/>
      <c r="E205" s="9"/>
      <c r="F205" s="7"/>
      <c r="G205" s="7"/>
    </row>
    <row r="206" spans="1:7" s="8" customFormat="1">
      <c r="A206" s="7"/>
      <c r="B206" s="7"/>
      <c r="C206" s="7"/>
      <c r="D206" s="84"/>
      <c r="E206" s="9"/>
      <c r="F206" s="7"/>
      <c r="G206" s="7"/>
    </row>
    <row r="207" spans="1:7" s="8" customFormat="1">
      <c r="A207" s="7"/>
      <c r="B207" s="7"/>
      <c r="C207" s="7"/>
      <c r="D207" s="84"/>
      <c r="E207" s="9"/>
      <c r="F207" s="7"/>
      <c r="G207" s="7"/>
    </row>
    <row r="208" spans="1:7" s="8" customFormat="1">
      <c r="A208" s="7"/>
      <c r="B208" s="7"/>
      <c r="C208" s="7"/>
      <c r="D208" s="84"/>
      <c r="E208" s="9"/>
      <c r="F208" s="7"/>
      <c r="G208" s="7"/>
    </row>
    <row r="209" spans="1:7" s="8" customFormat="1">
      <c r="A209" s="7"/>
      <c r="B209" s="7"/>
      <c r="C209" s="7"/>
      <c r="D209" s="84"/>
      <c r="E209" s="9"/>
      <c r="F209" s="7"/>
      <c r="G209" s="7"/>
    </row>
    <row r="210" spans="1:7" s="8" customFormat="1">
      <c r="A210" s="7"/>
      <c r="B210" s="7"/>
      <c r="C210" s="7"/>
      <c r="D210" s="84"/>
      <c r="E210" s="9"/>
      <c r="F210" s="7"/>
      <c r="G210" s="7"/>
    </row>
    <row r="211" spans="1:7" s="8" customFormat="1">
      <c r="A211" s="7"/>
      <c r="B211" s="7"/>
      <c r="C211" s="7"/>
      <c r="D211" s="84"/>
      <c r="E211" s="9"/>
      <c r="F211" s="7"/>
      <c r="G211" s="7"/>
    </row>
    <row r="212" spans="1:7" s="8" customFormat="1">
      <c r="A212" s="7"/>
      <c r="B212" s="7"/>
      <c r="C212" s="7"/>
      <c r="D212" s="84"/>
      <c r="E212" s="9"/>
      <c r="F212" s="7"/>
      <c r="G212" s="7"/>
    </row>
    <row r="213" spans="1:7" s="8" customFormat="1">
      <c r="A213" s="7"/>
      <c r="B213" s="7"/>
      <c r="C213" s="7"/>
      <c r="D213" s="84"/>
      <c r="E213" s="9"/>
      <c r="F213" s="7"/>
      <c r="G213" s="7"/>
    </row>
    <row r="214" spans="1:7" s="8" customFormat="1">
      <c r="A214" s="7"/>
      <c r="B214" s="7"/>
      <c r="C214" s="7"/>
      <c r="D214" s="84"/>
      <c r="E214" s="9"/>
      <c r="F214" s="7"/>
      <c r="G214" s="7"/>
    </row>
    <row r="215" spans="1:7" s="8" customFormat="1">
      <c r="A215" s="7"/>
      <c r="B215" s="7"/>
      <c r="C215" s="7"/>
      <c r="D215" s="84"/>
      <c r="E215" s="9"/>
      <c r="F215" s="7"/>
      <c r="G215" s="7"/>
    </row>
    <row r="216" spans="1:7" s="8" customFormat="1">
      <c r="A216" s="7"/>
      <c r="B216" s="7"/>
      <c r="C216" s="7"/>
      <c r="D216" s="84"/>
      <c r="E216" s="9"/>
      <c r="F216" s="7"/>
      <c r="G216" s="7"/>
    </row>
    <row r="217" spans="1:7" s="8" customFormat="1">
      <c r="A217" s="7"/>
      <c r="B217" s="7"/>
      <c r="C217" s="7"/>
      <c r="D217" s="84"/>
      <c r="E217" s="9"/>
      <c r="F217" s="7"/>
      <c r="G217" s="7"/>
    </row>
    <row r="218" spans="1:7" s="8" customFormat="1">
      <c r="A218" s="7"/>
      <c r="B218" s="7"/>
      <c r="C218" s="7"/>
      <c r="D218" s="84"/>
      <c r="E218" s="9"/>
      <c r="F218" s="7"/>
      <c r="G218" s="7"/>
    </row>
    <row r="219" spans="1:7" s="8" customFormat="1">
      <c r="A219" s="7"/>
      <c r="B219" s="7"/>
      <c r="C219" s="7"/>
      <c r="D219" s="84"/>
      <c r="E219" s="9"/>
      <c r="F219" s="7"/>
      <c r="G219" s="7"/>
    </row>
    <row r="220" spans="1:7" s="8" customFormat="1">
      <c r="A220" s="7"/>
      <c r="B220" s="7"/>
      <c r="C220" s="7"/>
      <c r="D220" s="84"/>
      <c r="E220" s="9"/>
      <c r="F220" s="7"/>
      <c r="G220" s="7"/>
    </row>
    <row r="221" spans="1:7" s="8" customFormat="1">
      <c r="A221" s="7"/>
      <c r="B221" s="7"/>
      <c r="C221" s="7"/>
      <c r="D221" s="84"/>
      <c r="E221" s="9"/>
      <c r="F221" s="7"/>
      <c r="G221" s="7"/>
    </row>
    <row r="222" spans="1:7" s="8" customFormat="1">
      <c r="A222" s="7"/>
      <c r="B222" s="7"/>
      <c r="C222" s="7"/>
      <c r="D222" s="84"/>
      <c r="E222" s="9"/>
      <c r="F222" s="7"/>
      <c r="G222" s="7"/>
    </row>
    <row r="223" spans="1:7" s="8" customFormat="1">
      <c r="A223" s="7"/>
      <c r="B223" s="7"/>
      <c r="C223" s="7"/>
      <c r="D223" s="84"/>
      <c r="E223" s="9"/>
      <c r="F223" s="7"/>
      <c r="G223" s="7"/>
    </row>
    <row r="224" spans="1:7" s="8" customFormat="1">
      <c r="A224" s="7"/>
      <c r="B224" s="7"/>
      <c r="C224" s="7"/>
      <c r="D224" s="84"/>
      <c r="E224" s="9"/>
      <c r="F224" s="7"/>
      <c r="G224" s="7"/>
    </row>
    <row r="225" spans="1:7" s="8" customFormat="1">
      <c r="A225" s="7"/>
      <c r="B225" s="7"/>
      <c r="C225" s="7"/>
      <c r="D225" s="84"/>
      <c r="E225" s="9"/>
      <c r="F225" s="7"/>
      <c r="G225" s="7"/>
    </row>
    <row r="226" spans="1:7" s="8" customFormat="1">
      <c r="A226" s="7"/>
      <c r="B226" s="7"/>
      <c r="C226" s="7"/>
      <c r="D226" s="84"/>
      <c r="E226" s="9"/>
      <c r="F226" s="7"/>
      <c r="G226" s="7"/>
    </row>
    <row r="227" spans="1:7" s="8" customFormat="1">
      <c r="A227" s="7"/>
      <c r="B227" s="7"/>
      <c r="C227" s="7"/>
      <c r="D227" s="84"/>
      <c r="E227" s="9"/>
      <c r="F227" s="7"/>
      <c r="G227" s="7"/>
    </row>
    <row r="228" spans="1:7" s="8" customFormat="1">
      <c r="A228" s="7"/>
      <c r="B228" s="7"/>
      <c r="C228" s="7"/>
      <c r="D228" s="84"/>
      <c r="E228" s="9"/>
      <c r="F228" s="7"/>
      <c r="G228" s="7"/>
    </row>
    <row r="229" spans="1:7" s="8" customFormat="1">
      <c r="A229" s="7"/>
      <c r="B229" s="7"/>
      <c r="C229" s="7"/>
      <c r="D229" s="84"/>
      <c r="E229" s="9"/>
      <c r="F229" s="7"/>
      <c r="G229" s="7"/>
    </row>
    <row r="230" spans="1:7" s="8" customFormat="1">
      <c r="A230" s="7"/>
      <c r="B230" s="7"/>
      <c r="C230" s="7"/>
      <c r="D230" s="84"/>
      <c r="E230" s="9"/>
      <c r="F230" s="7"/>
      <c r="G230" s="7"/>
    </row>
    <row r="231" spans="1:7" s="8" customFormat="1">
      <c r="A231" s="7"/>
      <c r="B231" s="7"/>
      <c r="C231" s="7"/>
      <c r="D231" s="84"/>
      <c r="E231" s="9"/>
      <c r="F231" s="7"/>
      <c r="G231" s="7"/>
    </row>
    <row r="232" spans="1:7" s="8" customFormat="1">
      <c r="A232" s="7"/>
      <c r="B232" s="7"/>
      <c r="C232" s="7"/>
      <c r="D232" s="84"/>
      <c r="E232" s="9"/>
      <c r="F232" s="7"/>
      <c r="G232" s="7"/>
    </row>
    <row r="233" spans="1:7" s="8" customFormat="1">
      <c r="A233" s="7"/>
      <c r="B233" s="7"/>
      <c r="C233" s="7"/>
      <c r="D233" s="84"/>
      <c r="E233" s="9"/>
      <c r="F233" s="7"/>
      <c r="G233" s="7"/>
    </row>
    <row r="234" spans="1:7" s="8" customFormat="1">
      <c r="A234" s="7"/>
      <c r="B234" s="7"/>
      <c r="C234" s="7"/>
      <c r="D234" s="84"/>
      <c r="E234" s="9"/>
      <c r="F234" s="7"/>
      <c r="G234" s="7"/>
    </row>
    <row r="235" spans="1:7" s="8" customFormat="1">
      <c r="A235" s="7"/>
      <c r="B235" s="7"/>
      <c r="C235" s="7"/>
      <c r="D235" s="84"/>
      <c r="E235" s="9"/>
      <c r="F235" s="7"/>
      <c r="G235" s="7"/>
    </row>
    <row r="236" spans="1:7" s="8" customFormat="1">
      <c r="A236" s="7"/>
      <c r="B236" s="7"/>
      <c r="C236" s="7"/>
      <c r="D236" s="84"/>
      <c r="E236" s="9"/>
      <c r="F236" s="7"/>
      <c r="G236" s="7"/>
    </row>
    <row r="237" spans="1:7" s="8" customFormat="1">
      <c r="A237" s="7"/>
      <c r="B237" s="7"/>
      <c r="C237" s="7"/>
      <c r="D237" s="84"/>
      <c r="E237" s="9"/>
      <c r="F237" s="7"/>
      <c r="G237" s="7"/>
    </row>
    <row r="238" spans="1:7" s="8" customFormat="1">
      <c r="A238" s="7"/>
      <c r="B238" s="7"/>
      <c r="C238" s="7"/>
      <c r="D238" s="84"/>
      <c r="E238" s="9"/>
      <c r="F238" s="7"/>
      <c r="G238" s="7"/>
    </row>
    <row r="239" spans="1:7" s="8" customFormat="1">
      <c r="A239" s="7"/>
      <c r="B239" s="7"/>
      <c r="C239" s="7"/>
      <c r="D239" s="84"/>
      <c r="E239" s="9"/>
      <c r="F239" s="7"/>
      <c r="G239" s="7"/>
    </row>
    <row r="240" spans="1:7" s="8" customFormat="1">
      <c r="A240" s="7"/>
      <c r="B240" s="7"/>
      <c r="C240" s="7"/>
      <c r="D240" s="84"/>
      <c r="E240" s="9"/>
      <c r="F240" s="7"/>
      <c r="G240" s="7"/>
    </row>
    <row r="241" spans="1:7" s="8" customFormat="1">
      <c r="A241" s="7"/>
      <c r="B241" s="7"/>
      <c r="C241" s="7"/>
      <c r="D241" s="84"/>
      <c r="E241" s="9"/>
      <c r="F241" s="7"/>
      <c r="G241" s="7"/>
    </row>
    <row r="242" spans="1:7" s="8" customFormat="1">
      <c r="A242" s="7"/>
      <c r="B242" s="7"/>
      <c r="C242" s="7"/>
      <c r="D242" s="84"/>
      <c r="E242" s="9"/>
      <c r="F242" s="7"/>
      <c r="G242" s="7"/>
    </row>
    <row r="243" spans="1:7" s="8" customFormat="1">
      <c r="A243" s="7"/>
      <c r="B243" s="7"/>
      <c r="C243" s="7"/>
      <c r="D243" s="84"/>
      <c r="E243" s="9"/>
      <c r="F243" s="7"/>
      <c r="G243" s="7"/>
    </row>
    <row r="244" spans="1:7" s="8" customFormat="1">
      <c r="A244" s="7"/>
      <c r="B244" s="7"/>
      <c r="C244" s="7"/>
      <c r="D244" s="84"/>
      <c r="E244" s="9"/>
      <c r="F244" s="7"/>
      <c r="G244" s="7"/>
    </row>
    <row r="245" spans="1:7" s="8" customFormat="1">
      <c r="A245" s="7"/>
      <c r="B245" s="7"/>
      <c r="C245" s="7"/>
      <c r="D245" s="84"/>
      <c r="E245" s="9"/>
      <c r="F245" s="7"/>
      <c r="G245" s="7"/>
    </row>
    <row r="246" spans="1:7" s="8" customFormat="1">
      <c r="A246" s="7"/>
      <c r="B246" s="7"/>
      <c r="C246" s="7"/>
      <c r="D246" s="84"/>
      <c r="E246" s="9"/>
      <c r="F246" s="7"/>
      <c r="G246" s="7"/>
    </row>
    <row r="247" spans="1:7" s="8" customFormat="1">
      <c r="A247" s="7"/>
      <c r="B247" s="7"/>
      <c r="C247" s="7"/>
      <c r="D247" s="84"/>
      <c r="E247" s="9"/>
      <c r="F247" s="7"/>
      <c r="G247" s="7"/>
    </row>
    <row r="248" spans="1:7" s="8" customFormat="1">
      <c r="A248" s="7"/>
      <c r="B248" s="7"/>
      <c r="C248" s="7"/>
      <c r="D248" s="84"/>
      <c r="E248" s="9"/>
      <c r="F248" s="7"/>
      <c r="G248" s="7"/>
    </row>
    <row r="249" spans="1:7" s="8" customFormat="1">
      <c r="A249" s="7"/>
      <c r="B249" s="7"/>
      <c r="C249" s="7"/>
      <c r="D249" s="84"/>
      <c r="E249" s="9"/>
      <c r="F249" s="7"/>
      <c r="G249" s="7"/>
    </row>
    <row r="250" spans="1:7" s="8" customFormat="1">
      <c r="A250" s="7"/>
      <c r="B250" s="7"/>
      <c r="C250" s="7"/>
      <c r="D250" s="84"/>
      <c r="E250" s="9"/>
      <c r="F250" s="7"/>
      <c r="G250" s="7"/>
    </row>
  </sheetData>
  <sheetProtection algorithmName="SHA-512" hashValue="zaZBtCPrneoFiCqxVcgZ80DH4lv7gSfo20CkiaSqC+/jPsXRpPCAaLDR9RuP5IRmeoXwppx0rtC9Sr8T652EOQ==" saltValue="VVlGv9tJK5iMXbUiXcc+ZA==" spinCount="100000" sheet="1" objects="1" scenarios="1"/>
  <mergeCells count="1">
    <mergeCell ref="A1:C1"/>
  </mergeCells>
  <conditionalFormatting sqref="D3:D36">
    <cfRule type="containsText" dxfId="103" priority="6" operator="containsText" text="X">
      <formula>NOT(ISERROR(SEARCH("X",D3)))</formula>
    </cfRule>
  </conditionalFormatting>
  <conditionalFormatting sqref="D3:D37">
    <cfRule type="containsText" dxfId="102" priority="5" operator="containsText" text="√">
      <formula>NOT(ISERROR(SEARCH("√",D3)))</formula>
    </cfRule>
  </conditionalFormatting>
  <conditionalFormatting sqref="D26">
    <cfRule type="containsText" dxfId="101" priority="3" operator="containsText" text="!">
      <formula>NOT(ISERROR(SEARCH("!",D26)))</formula>
    </cfRule>
    <cfRule type="iconSet" priority="4">
      <iconSet iconSet="3Symbols">
        <cfvo type="percent" val="0"/>
        <cfvo type="percent" val="33"/>
        <cfvo type="percent" val="67"/>
      </iconSet>
    </cfRule>
  </conditionalFormatting>
  <conditionalFormatting sqref="D30">
    <cfRule type="containsText" dxfId="100" priority="1" operator="containsText" text="!">
      <formula>NOT(ISERROR(SEARCH("!",D30)))</formula>
    </cfRule>
    <cfRule type="iconSet" priority="2">
      <iconSet iconSet="3Symbols">
        <cfvo type="percent" val="0"/>
        <cfvo type="percent" val="33"/>
        <cfvo type="percent" val="67"/>
      </iconSet>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2</xdr:col>
                    <xdr:colOff>9525</xdr:colOff>
                    <xdr:row>17</xdr:row>
                    <xdr:rowOff>0</xdr:rowOff>
                  </from>
                  <to>
                    <xdr:col>2</xdr:col>
                    <xdr:colOff>3648075</xdr:colOff>
                    <xdr:row>18</xdr:row>
                    <xdr:rowOff>0</xdr:rowOff>
                  </to>
                </anchor>
              </controlPr>
            </control>
          </mc:Choice>
        </mc:AlternateContent>
        <mc:AlternateContent xmlns:mc="http://schemas.openxmlformats.org/markup-compatibility/2006">
          <mc:Choice Requires="x14">
            <control shapeId="7172" r:id="rId5" name="Drop Down 4">
              <controlPr defaultSize="0" autoLine="0" autoPict="0">
                <anchor moveWithCells="1">
                  <from>
                    <xdr:col>2</xdr:col>
                    <xdr:colOff>0</xdr:colOff>
                    <xdr:row>19</xdr:row>
                    <xdr:rowOff>9525</xdr:rowOff>
                  </from>
                  <to>
                    <xdr:col>2</xdr:col>
                    <xdr:colOff>3657600</xdr:colOff>
                    <xdr:row>20</xdr:row>
                    <xdr:rowOff>9525</xdr:rowOff>
                  </to>
                </anchor>
              </controlPr>
            </control>
          </mc:Choice>
        </mc:AlternateContent>
        <mc:AlternateContent xmlns:mc="http://schemas.openxmlformats.org/markup-compatibility/2006">
          <mc:Choice Requires="x14">
            <control shapeId="7173" r:id="rId6" name="Drop Down 5">
              <controlPr locked="0" defaultSize="0" autoLine="0" autoPict="0">
                <anchor moveWithCells="1">
                  <from>
                    <xdr:col>2</xdr:col>
                    <xdr:colOff>28575</xdr:colOff>
                    <xdr:row>23</xdr:row>
                    <xdr:rowOff>9525</xdr:rowOff>
                  </from>
                  <to>
                    <xdr:col>3</xdr:col>
                    <xdr:colOff>19050</xdr:colOff>
                    <xdr:row>23</xdr:row>
                    <xdr:rowOff>200025</xdr:rowOff>
                  </to>
                </anchor>
              </controlPr>
            </control>
          </mc:Choice>
        </mc:AlternateContent>
        <mc:AlternateContent xmlns:mc="http://schemas.openxmlformats.org/markup-compatibility/2006">
          <mc:Choice Requires="x14">
            <control shapeId="7174" r:id="rId7" name="Drop Down 6">
              <controlPr defaultSize="0" autoLine="0" autoPict="0">
                <anchor moveWithCells="1">
                  <from>
                    <xdr:col>2</xdr:col>
                    <xdr:colOff>0</xdr:colOff>
                    <xdr:row>27</xdr:row>
                    <xdr:rowOff>9525</xdr:rowOff>
                  </from>
                  <to>
                    <xdr:col>2</xdr:col>
                    <xdr:colOff>3657600</xdr:colOff>
                    <xdr:row>27</xdr:row>
                    <xdr:rowOff>200025</xdr:rowOff>
                  </to>
                </anchor>
              </controlPr>
            </control>
          </mc:Choice>
        </mc:AlternateContent>
        <mc:AlternateContent xmlns:mc="http://schemas.openxmlformats.org/markup-compatibility/2006">
          <mc:Choice Requires="x14">
            <control shapeId="7175" r:id="rId8" name="Drop Down 7">
              <controlPr defaultSize="0" autoLine="0" autoPict="0">
                <anchor moveWithCells="1">
                  <from>
                    <xdr:col>2</xdr:col>
                    <xdr:colOff>0</xdr:colOff>
                    <xdr:row>33</xdr:row>
                    <xdr:rowOff>9525</xdr:rowOff>
                  </from>
                  <to>
                    <xdr:col>2</xdr:col>
                    <xdr:colOff>3657600</xdr:colOff>
                    <xdr:row>33</xdr:row>
                    <xdr:rowOff>200025</xdr:rowOff>
                  </to>
                </anchor>
              </controlPr>
            </control>
          </mc:Choice>
        </mc:AlternateContent>
        <mc:AlternateContent xmlns:mc="http://schemas.openxmlformats.org/markup-compatibility/2006">
          <mc:Choice Requires="x14">
            <control shapeId="7176" r:id="rId9" name="Drop Down 8">
              <controlPr defaultSize="0" autoLine="0" autoPict="0">
                <anchor moveWithCells="1">
                  <from>
                    <xdr:col>2</xdr:col>
                    <xdr:colOff>0</xdr:colOff>
                    <xdr:row>35</xdr:row>
                    <xdr:rowOff>0</xdr:rowOff>
                  </from>
                  <to>
                    <xdr:col>2</xdr:col>
                    <xdr:colOff>3657600</xdr:colOff>
                    <xdr:row>35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D96"/>
  <sheetViews>
    <sheetView zoomScale="114" zoomScaleNormal="115" workbookViewId="0">
      <selection activeCell="F1" sqref="F1:F1048576"/>
    </sheetView>
  </sheetViews>
  <sheetFormatPr defaultRowHeight="15"/>
  <cols>
    <col min="1" max="1" width="5.7109375" style="4" customWidth="1"/>
    <col min="2" max="2" width="48.140625" customWidth="1"/>
    <col min="3" max="3" width="55.140625" customWidth="1"/>
    <col min="4" max="4" width="2.5703125" customWidth="1"/>
    <col min="5" max="5" width="19.5703125" style="42" customWidth="1"/>
    <col min="6" max="6" width="17.42578125" style="42" hidden="1" customWidth="1"/>
    <col min="7" max="10" width="9.140625" style="42" hidden="1" customWidth="1"/>
    <col min="11" max="11" width="9.140625" style="42" customWidth="1"/>
    <col min="12" max="30" width="9.140625" style="42"/>
  </cols>
  <sheetData>
    <row r="1" spans="1:11" ht="81.75" customHeight="1">
      <c r="A1" s="236" t="s">
        <v>100</v>
      </c>
      <c r="B1" s="237"/>
      <c r="C1" s="237"/>
      <c r="D1" s="106"/>
      <c r="E1" s="6"/>
      <c r="F1" s="7"/>
    </row>
    <row r="2" spans="1:11">
      <c r="A2" s="26" t="s">
        <v>65</v>
      </c>
      <c r="B2" s="27" t="s">
        <v>66</v>
      </c>
      <c r="C2" s="27" t="s">
        <v>67</v>
      </c>
      <c r="D2" s="28"/>
      <c r="E2" s="20" t="s">
        <v>68</v>
      </c>
      <c r="F2" s="20" t="s">
        <v>69</v>
      </c>
    </row>
    <row r="3" spans="1:11" ht="27">
      <c r="A3" s="32">
        <v>2.1</v>
      </c>
      <c r="B3" s="43" t="s">
        <v>101</v>
      </c>
      <c r="C3" s="159">
        <v>2</v>
      </c>
      <c r="D3" s="79" t="str">
        <f>IF(C3=0,"X","√")</f>
        <v>√</v>
      </c>
      <c r="E3" s="23" t="s">
        <v>85</v>
      </c>
      <c r="F3" s="22" t="s">
        <v>72</v>
      </c>
    </row>
    <row r="4" spans="1:11" ht="4.5" customHeight="1">
      <c r="A4" s="32"/>
      <c r="B4" s="45"/>
      <c r="C4" s="159"/>
      <c r="D4" s="44"/>
      <c r="E4" s="41"/>
    </row>
    <row r="5" spans="1:11" ht="54">
      <c r="A5" s="32">
        <v>2.2000000000000002</v>
      </c>
      <c r="B5" s="43" t="s">
        <v>102</v>
      </c>
      <c r="C5" s="164">
        <v>2</v>
      </c>
      <c r="D5" s="79" t="str">
        <f>IF(C5=1,"X","√")</f>
        <v>√</v>
      </c>
      <c r="E5" s="23" t="s">
        <v>85</v>
      </c>
      <c r="F5" s="22" t="s">
        <v>90</v>
      </c>
      <c r="G5" s="229">
        <f>C5</f>
        <v>2</v>
      </c>
      <c r="H5" s="229"/>
      <c r="I5" s="229"/>
      <c r="J5" s="229">
        <v>2</v>
      </c>
      <c r="K5" s="229"/>
    </row>
    <row r="6" spans="1:11" ht="4.5" customHeight="1" thickBot="1">
      <c r="A6" s="32"/>
      <c r="B6" s="43"/>
      <c r="C6" s="164"/>
      <c r="D6" s="44"/>
      <c r="E6" s="41"/>
      <c r="G6" s="229"/>
      <c r="H6" s="229"/>
      <c r="I6" s="229"/>
      <c r="J6" s="229"/>
      <c r="K6" s="229"/>
    </row>
    <row r="7" spans="1:11" ht="27.75" thickBot="1">
      <c r="A7" s="36">
        <v>2.2999999999999998</v>
      </c>
      <c r="B7" s="43" t="s">
        <v>91</v>
      </c>
      <c r="C7" s="165"/>
      <c r="D7" s="79" t="str">
        <f>IF(C5=1,"!","√")</f>
        <v>√</v>
      </c>
      <c r="E7" s="23" t="s">
        <v>103</v>
      </c>
      <c r="F7" s="22" t="s">
        <v>72</v>
      </c>
      <c r="G7" s="229"/>
      <c r="H7" s="229"/>
      <c r="I7" s="229"/>
      <c r="J7" s="229"/>
      <c r="K7" s="229"/>
    </row>
    <row r="8" spans="1:11" ht="4.5" customHeight="1">
      <c r="A8" s="32"/>
      <c r="B8" s="45"/>
      <c r="C8" s="159"/>
      <c r="D8" s="44"/>
      <c r="E8" s="41"/>
      <c r="G8" s="229"/>
      <c r="H8" s="229"/>
      <c r="I8" s="229"/>
      <c r="J8" s="229"/>
      <c r="K8" s="229"/>
    </row>
    <row r="9" spans="1:11" ht="67.5">
      <c r="A9" s="36">
        <v>2.4</v>
      </c>
      <c r="B9" s="30" t="s">
        <v>104</v>
      </c>
      <c r="C9" s="161">
        <v>1</v>
      </c>
      <c r="D9" s="79" t="str">
        <f>IF(C9=0,"X","√")</f>
        <v>√</v>
      </c>
      <c r="E9" s="23" t="s">
        <v>85</v>
      </c>
      <c r="F9" s="22" t="s">
        <v>90</v>
      </c>
      <c r="G9" s="229">
        <f>C9</f>
        <v>1</v>
      </c>
      <c r="H9" s="229"/>
      <c r="I9" s="229"/>
      <c r="J9" s="229"/>
      <c r="K9" s="229"/>
    </row>
    <row r="10" spans="1:11" ht="4.5" customHeight="1">
      <c r="A10" s="36"/>
      <c r="B10" s="43"/>
      <c r="C10" s="161"/>
      <c r="D10" s="47"/>
      <c r="E10" s="41"/>
      <c r="F10" s="41"/>
      <c r="G10" s="229"/>
      <c r="H10" s="229"/>
      <c r="I10" s="229"/>
      <c r="J10" s="229"/>
      <c r="K10" s="229"/>
    </row>
    <row r="11" spans="1:11" ht="43.5" customHeight="1">
      <c r="A11" s="36">
        <v>2.5</v>
      </c>
      <c r="B11" s="212" t="s">
        <v>105</v>
      </c>
      <c r="C11" s="161"/>
      <c r="D11" s="79" t="str">
        <f>IF(C11=0,"X","√")</f>
        <v>X</v>
      </c>
      <c r="E11" s="23" t="s">
        <v>85</v>
      </c>
      <c r="F11" s="22" t="s">
        <v>90</v>
      </c>
      <c r="G11" s="229">
        <f>C11</f>
        <v>0</v>
      </c>
      <c r="H11" s="229"/>
      <c r="I11" s="229"/>
      <c r="J11" s="229"/>
      <c r="K11" s="229"/>
    </row>
    <row r="12" spans="1:11" ht="4.5" customHeight="1">
      <c r="A12" s="36"/>
      <c r="B12" s="48"/>
      <c r="C12" s="161"/>
      <c r="D12" s="47"/>
      <c r="E12" s="41"/>
      <c r="F12" s="41"/>
      <c r="G12" s="229"/>
      <c r="H12" s="229"/>
      <c r="I12" s="229"/>
      <c r="J12" s="229"/>
      <c r="K12" s="229"/>
    </row>
    <row r="13" spans="1:11" ht="15.75">
      <c r="A13" s="36">
        <v>2.6</v>
      </c>
      <c r="B13" s="43" t="s">
        <v>106</v>
      </c>
      <c r="C13" s="161"/>
      <c r="D13" s="79" t="str">
        <f>IF(C13=0,"X","√")</f>
        <v>X</v>
      </c>
      <c r="E13" s="23" t="s">
        <v>85</v>
      </c>
      <c r="F13" s="22" t="s">
        <v>90</v>
      </c>
      <c r="G13" s="229">
        <f>C13</f>
        <v>0</v>
      </c>
      <c r="H13" s="229"/>
      <c r="I13" s="229"/>
      <c r="J13" s="229"/>
      <c r="K13" s="229"/>
    </row>
    <row r="14" spans="1:11" ht="4.5" customHeight="1">
      <c r="A14" s="36"/>
      <c r="B14" s="43"/>
      <c r="C14" s="161"/>
      <c r="D14" s="47"/>
      <c r="E14" s="41"/>
      <c r="F14" s="41"/>
      <c r="G14" s="229"/>
      <c r="H14" s="229"/>
      <c r="I14" s="229"/>
      <c r="J14" s="229"/>
      <c r="K14" s="229"/>
    </row>
    <row r="15" spans="1:11" ht="15.75">
      <c r="A15" s="36">
        <v>2.7</v>
      </c>
      <c r="B15" s="43" t="s">
        <v>107</v>
      </c>
      <c r="C15" s="161"/>
      <c r="D15" s="79" t="str">
        <f>IF(C15=0,"X","√")</f>
        <v>X</v>
      </c>
      <c r="E15" s="23" t="s">
        <v>85</v>
      </c>
      <c r="F15" s="22" t="s">
        <v>90</v>
      </c>
      <c r="G15" s="229">
        <f>C15</f>
        <v>0</v>
      </c>
      <c r="H15" s="229"/>
      <c r="I15" s="229"/>
      <c r="J15" s="229"/>
      <c r="K15" s="229"/>
    </row>
    <row r="16" spans="1:11" ht="4.5" customHeight="1" thickBot="1">
      <c r="A16" s="36"/>
      <c r="B16" s="30"/>
      <c r="C16" s="161"/>
      <c r="D16" s="47"/>
      <c r="E16" s="41"/>
      <c r="F16" s="41"/>
      <c r="G16" s="229"/>
      <c r="H16" s="229"/>
      <c r="I16" s="229"/>
      <c r="J16" s="229"/>
      <c r="K16" s="229"/>
    </row>
    <row r="17" spans="1:11" ht="27.75" thickBot="1">
      <c r="A17" s="55">
        <v>2.8</v>
      </c>
      <c r="B17" s="45" t="s">
        <v>108</v>
      </c>
      <c r="C17" s="166"/>
      <c r="D17" s="47"/>
      <c r="E17" s="23" t="s">
        <v>109</v>
      </c>
      <c r="F17" s="22" t="s">
        <v>90</v>
      </c>
      <c r="G17" s="229">
        <f>C17</f>
        <v>0</v>
      </c>
      <c r="H17" s="229"/>
      <c r="I17" s="229"/>
      <c r="J17" s="229"/>
      <c r="K17" s="229"/>
    </row>
    <row r="18" spans="1:11" ht="4.5" customHeight="1">
      <c r="A18" s="36"/>
      <c r="B18" s="43"/>
      <c r="C18" s="161"/>
      <c r="D18" s="47"/>
      <c r="E18" s="41"/>
      <c r="F18" s="41"/>
      <c r="G18" s="229"/>
      <c r="H18" s="229"/>
      <c r="I18" s="229"/>
      <c r="J18" s="229"/>
      <c r="K18" s="229"/>
    </row>
    <row r="19" spans="1:11" ht="54.75" thickBot="1">
      <c r="A19" s="36">
        <v>2.9</v>
      </c>
      <c r="B19" s="49" t="s">
        <v>110</v>
      </c>
      <c r="C19" s="161"/>
      <c r="D19" s="47"/>
      <c r="E19" s="41"/>
      <c r="F19" s="41"/>
      <c r="G19" s="229"/>
      <c r="H19" s="229"/>
      <c r="I19" s="229"/>
      <c r="J19" s="229"/>
      <c r="K19" s="229"/>
    </row>
    <row r="20" spans="1:11" ht="15.75">
      <c r="A20" s="36"/>
      <c r="B20" s="43" t="s">
        <v>111</v>
      </c>
      <c r="C20" s="219"/>
      <c r="D20" s="79" t="str">
        <f>IF(C20=0,"X","√")</f>
        <v>X</v>
      </c>
      <c r="E20" s="22" t="s">
        <v>112</v>
      </c>
      <c r="F20" s="22" t="s">
        <v>96</v>
      </c>
      <c r="G20" s="229"/>
      <c r="H20" s="229"/>
      <c r="I20" s="229"/>
      <c r="J20" s="229"/>
      <c r="K20" s="229"/>
    </row>
    <row r="21" spans="1:11" ht="15.75">
      <c r="A21" s="36"/>
      <c r="B21" s="43" t="s">
        <v>113</v>
      </c>
      <c r="C21" s="220"/>
      <c r="D21" s="79"/>
      <c r="E21" s="22" t="s">
        <v>112</v>
      </c>
      <c r="F21" s="22" t="s">
        <v>96</v>
      </c>
      <c r="G21" s="229"/>
      <c r="H21" s="229"/>
      <c r="I21" s="229"/>
      <c r="J21" s="229"/>
      <c r="K21" s="229"/>
    </row>
    <row r="22" spans="1:11" ht="16.5" thickBot="1">
      <c r="A22" s="36"/>
      <c r="B22" s="43" t="s">
        <v>114</v>
      </c>
      <c r="C22" s="221"/>
      <c r="D22" s="230"/>
      <c r="E22" s="22" t="s">
        <v>112</v>
      </c>
      <c r="F22" s="22" t="s">
        <v>96</v>
      </c>
      <c r="G22" s="229"/>
      <c r="H22" s="229"/>
      <c r="I22" s="229"/>
      <c r="J22" s="229"/>
      <c r="K22" s="229"/>
    </row>
    <row r="23" spans="1:11" ht="4.5" customHeight="1">
      <c r="A23" s="36"/>
      <c r="B23" s="43"/>
      <c r="C23" s="161"/>
      <c r="D23" s="47"/>
      <c r="E23" s="41"/>
      <c r="F23" s="41"/>
      <c r="G23" s="229"/>
      <c r="H23" s="229"/>
      <c r="I23" s="229"/>
      <c r="J23" s="229"/>
      <c r="K23" s="229"/>
    </row>
    <row r="24" spans="1:11" ht="54">
      <c r="A24" s="34">
        <v>2.1</v>
      </c>
      <c r="B24" s="226" t="s">
        <v>115</v>
      </c>
      <c r="C24" s="161" t="str">
        <f>IF(J24&gt;1,"1","2")</f>
        <v>1</v>
      </c>
      <c r="D24" s="79" t="str">
        <f>IF(C24=0,"X","√")</f>
        <v>√</v>
      </c>
      <c r="E24" s="23" t="s">
        <v>85</v>
      </c>
      <c r="F24" s="22" t="s">
        <v>90</v>
      </c>
      <c r="G24" s="229" t="str">
        <f>C24</f>
        <v>1</v>
      </c>
      <c r="H24" s="229"/>
      <c r="I24" s="229"/>
      <c r="J24" s="229">
        <v>2</v>
      </c>
      <c r="K24" s="229"/>
    </row>
    <row r="25" spans="1:11" ht="16.5" thickBot="1">
      <c r="A25" s="50"/>
      <c r="B25" s="51"/>
      <c r="C25" s="167"/>
      <c r="D25" s="52"/>
      <c r="E25" s="41"/>
      <c r="F25" s="41"/>
      <c r="G25" s="229"/>
      <c r="H25" s="229"/>
      <c r="I25" s="229"/>
      <c r="J25" s="229"/>
      <c r="K25" s="229"/>
    </row>
    <row r="26" spans="1:11" s="42" customFormat="1" ht="15.75">
      <c r="A26" s="9"/>
      <c r="B26" s="41"/>
      <c r="C26" s="41"/>
      <c r="D26" s="41"/>
      <c r="E26" s="41"/>
      <c r="F26" s="41"/>
      <c r="G26" s="229"/>
      <c r="H26" s="229"/>
      <c r="I26" s="229"/>
      <c r="J26" s="229"/>
      <c r="K26" s="229"/>
    </row>
    <row r="27" spans="1:11" s="42" customFormat="1" ht="15.75">
      <c r="A27" s="8"/>
      <c r="B27" s="146"/>
      <c r="C27" s="147"/>
      <c r="F27" s="41"/>
      <c r="G27" s="229"/>
      <c r="H27" s="229"/>
      <c r="I27" s="229"/>
      <c r="J27" s="229"/>
      <c r="K27" s="229"/>
    </row>
    <row r="28" spans="1:11" s="42" customFormat="1" ht="16.5" hidden="1" thickBot="1">
      <c r="A28" s="8"/>
      <c r="F28" s="41"/>
      <c r="G28" s="229"/>
      <c r="H28" s="229"/>
      <c r="I28" s="229"/>
      <c r="J28" s="229"/>
      <c r="K28" s="229"/>
    </row>
    <row r="29" spans="1:11" s="42" customFormat="1" ht="15.75" hidden="1">
      <c r="A29" s="9"/>
      <c r="B29" s="53" t="s">
        <v>36</v>
      </c>
      <c r="C29" s="41"/>
      <c r="D29" s="41"/>
      <c r="E29" s="41"/>
      <c r="F29" s="41"/>
      <c r="G29" s="229"/>
      <c r="H29" s="229"/>
      <c r="I29" s="229"/>
      <c r="J29" s="229"/>
      <c r="K29" s="229"/>
    </row>
    <row r="30" spans="1:11" s="42" customFormat="1" ht="16.5" hidden="1" thickBot="1">
      <c r="A30" s="9"/>
      <c r="B30" s="54" t="s">
        <v>37</v>
      </c>
      <c r="C30" s="41"/>
      <c r="D30" s="41"/>
      <c r="E30" s="41"/>
      <c r="F30" s="41"/>
      <c r="G30" s="229"/>
      <c r="H30" s="229"/>
      <c r="I30" s="229"/>
      <c r="J30" s="229"/>
      <c r="K30" s="229"/>
    </row>
    <row r="31" spans="1:11" s="42" customFormat="1" ht="15.75" hidden="1">
      <c r="A31" s="9"/>
      <c r="B31" s="41"/>
      <c r="C31" s="41"/>
      <c r="D31" s="41"/>
      <c r="E31" s="41"/>
      <c r="F31" s="41"/>
      <c r="G31" s="229"/>
      <c r="H31" s="229"/>
      <c r="I31" s="229"/>
      <c r="J31" s="229"/>
      <c r="K31" s="229"/>
    </row>
    <row r="32" spans="1:11" s="42" customFormat="1" ht="15.75">
      <c r="A32" s="9"/>
      <c r="B32" s="41"/>
      <c r="C32" s="41"/>
      <c r="D32" s="41"/>
      <c r="E32" s="41"/>
      <c r="F32" s="41"/>
      <c r="G32" s="229"/>
      <c r="H32" s="229"/>
      <c r="I32" s="229"/>
      <c r="J32" s="229"/>
      <c r="K32" s="229"/>
    </row>
    <row r="33" spans="1:11" s="42" customFormat="1" ht="15.75">
      <c r="A33" s="9"/>
      <c r="B33" s="41"/>
      <c r="C33" s="41"/>
      <c r="D33" s="41"/>
      <c r="E33" s="41"/>
      <c r="F33" s="41"/>
      <c r="G33" s="229"/>
      <c r="H33" s="229"/>
      <c r="I33" s="229"/>
      <c r="J33" s="229"/>
      <c r="K33" s="229"/>
    </row>
    <row r="34" spans="1:11" s="42" customFormat="1" ht="15.75">
      <c r="A34" s="9"/>
      <c r="B34" s="41"/>
      <c r="C34" s="41"/>
      <c r="D34" s="41"/>
      <c r="E34" s="41"/>
      <c r="F34" s="41"/>
      <c r="G34" s="229"/>
      <c r="H34" s="229"/>
      <c r="I34" s="229"/>
      <c r="J34" s="229"/>
      <c r="K34" s="229"/>
    </row>
    <row r="35" spans="1:11" s="42" customFormat="1" ht="15.75">
      <c r="A35" s="9"/>
      <c r="B35" s="41"/>
      <c r="C35" s="41"/>
      <c r="D35" s="41"/>
      <c r="E35" s="41"/>
      <c r="F35" s="41"/>
      <c r="G35" s="229"/>
      <c r="H35" s="229"/>
      <c r="I35" s="229"/>
      <c r="J35" s="229"/>
      <c r="K35" s="229"/>
    </row>
    <row r="36" spans="1:11" s="42" customFormat="1" ht="15.75">
      <c r="A36" s="9"/>
      <c r="B36" s="41"/>
      <c r="C36" s="41"/>
      <c r="D36" s="41"/>
      <c r="E36" s="41"/>
      <c r="F36" s="41"/>
      <c r="G36" s="229" t="e">
        <f>'B Financial'!_xludf.sum</f>
        <v>#NAME?</v>
      </c>
      <c r="H36" s="229"/>
      <c r="I36" s="229"/>
      <c r="J36" s="229"/>
      <c r="K36" s="229"/>
    </row>
    <row r="37" spans="1:11" s="42" customFormat="1" ht="15.75">
      <c r="A37" s="9"/>
      <c r="B37" s="41"/>
      <c r="C37" s="41"/>
      <c r="D37" s="41"/>
      <c r="E37" s="41"/>
      <c r="F37" s="41"/>
      <c r="G37" s="229"/>
      <c r="H37" s="229"/>
      <c r="I37" s="229"/>
      <c r="J37" s="229"/>
      <c r="K37" s="229"/>
    </row>
    <row r="38" spans="1:11" s="42" customFormat="1" ht="15.75">
      <c r="A38" s="9"/>
      <c r="B38" s="41"/>
      <c r="C38" s="41"/>
      <c r="D38" s="41"/>
      <c r="E38" s="41"/>
      <c r="F38" s="41"/>
      <c r="G38" s="229"/>
      <c r="H38" s="229"/>
      <c r="I38" s="229"/>
      <c r="J38" s="229"/>
      <c r="K38" s="229"/>
    </row>
    <row r="39" spans="1:11" s="42" customFormat="1" ht="15.75">
      <c r="A39" s="9"/>
      <c r="B39" s="41"/>
      <c r="C39" s="41"/>
      <c r="D39" s="41"/>
      <c r="E39" s="41"/>
      <c r="F39" s="41"/>
      <c r="G39" s="229"/>
      <c r="H39" s="229"/>
      <c r="I39" s="229"/>
      <c r="J39" s="229"/>
      <c r="K39" s="229"/>
    </row>
    <row r="40" spans="1:11" s="42" customFormat="1" ht="15.75">
      <c r="A40" s="9"/>
      <c r="B40" s="41"/>
      <c r="C40" s="41"/>
      <c r="D40" s="41"/>
      <c r="E40" s="41"/>
      <c r="F40" s="41"/>
      <c r="G40" s="229"/>
      <c r="H40" s="229"/>
      <c r="I40" s="229"/>
      <c r="J40" s="229"/>
      <c r="K40" s="229"/>
    </row>
    <row r="41" spans="1:11" s="42" customFormat="1" ht="15.75">
      <c r="A41" s="9"/>
      <c r="B41" s="41"/>
      <c r="C41" s="41"/>
      <c r="D41" s="41"/>
      <c r="E41" s="41"/>
      <c r="F41" s="41"/>
      <c r="G41" s="229"/>
      <c r="H41" s="229"/>
      <c r="I41" s="229"/>
      <c r="J41" s="229"/>
      <c r="K41" s="229"/>
    </row>
    <row r="42" spans="1:11" s="42" customFormat="1" ht="15.75">
      <c r="A42" s="9"/>
      <c r="B42" s="41"/>
      <c r="C42" s="41"/>
      <c r="D42" s="41"/>
      <c r="E42" s="41"/>
      <c r="F42" s="41"/>
      <c r="G42" s="229"/>
      <c r="H42" s="229"/>
      <c r="I42" s="229"/>
      <c r="J42" s="229"/>
      <c r="K42" s="229"/>
    </row>
    <row r="43" spans="1:11" s="42" customFormat="1" ht="15.75">
      <c r="A43" s="9"/>
      <c r="B43" s="41"/>
      <c r="C43" s="41"/>
      <c r="D43" s="41"/>
      <c r="E43" s="41"/>
      <c r="F43" s="41"/>
      <c r="G43" s="229"/>
      <c r="H43" s="229"/>
      <c r="I43" s="229"/>
      <c r="J43" s="229"/>
      <c r="K43" s="229"/>
    </row>
    <row r="44" spans="1:11" s="42" customFormat="1" ht="15.75">
      <c r="A44" s="9"/>
      <c r="B44" s="41"/>
      <c r="C44" s="41"/>
      <c r="D44" s="41"/>
      <c r="E44" s="41"/>
      <c r="F44" s="41"/>
      <c r="G44" s="229"/>
      <c r="H44" s="229"/>
      <c r="I44" s="229"/>
      <c r="J44" s="229"/>
      <c r="K44" s="229"/>
    </row>
    <row r="45" spans="1:11" s="42" customFormat="1" ht="15.75">
      <c r="A45" s="9"/>
      <c r="B45" s="41"/>
      <c r="C45" s="41"/>
      <c r="D45" s="41"/>
      <c r="E45" s="41"/>
      <c r="F45" s="41"/>
      <c r="G45" s="229"/>
      <c r="H45" s="229"/>
      <c r="I45" s="229"/>
      <c r="J45" s="229"/>
      <c r="K45" s="229"/>
    </row>
    <row r="46" spans="1:11" s="42" customFormat="1" ht="15.75">
      <c r="A46" s="9"/>
      <c r="B46" s="41"/>
      <c r="C46" s="41"/>
      <c r="D46" s="41"/>
      <c r="E46" s="41"/>
      <c r="F46" s="41"/>
      <c r="G46" s="229"/>
      <c r="H46" s="229"/>
      <c r="I46" s="229"/>
      <c r="J46" s="229"/>
      <c r="K46" s="229"/>
    </row>
    <row r="47" spans="1:11" s="42" customFormat="1" ht="15.75">
      <c r="A47" s="9"/>
      <c r="B47" s="41"/>
      <c r="C47" s="41"/>
      <c r="D47" s="41"/>
      <c r="E47" s="41"/>
      <c r="F47" s="41"/>
      <c r="G47" s="229"/>
      <c r="H47" s="229"/>
      <c r="I47" s="229"/>
      <c r="J47" s="229"/>
      <c r="K47" s="229"/>
    </row>
    <row r="48" spans="1:11" s="42" customFormat="1" ht="15.75">
      <c r="A48" s="9"/>
      <c r="B48" s="41"/>
      <c r="C48" s="41"/>
      <c r="D48" s="41"/>
      <c r="E48" s="41"/>
      <c r="F48" s="41"/>
      <c r="G48" s="229"/>
      <c r="H48" s="229"/>
      <c r="I48" s="229"/>
      <c r="J48" s="229"/>
      <c r="K48" s="229"/>
    </row>
    <row r="49" spans="1:11" s="42" customFormat="1" ht="15.75">
      <c r="A49" s="9"/>
      <c r="B49" s="41"/>
      <c r="C49" s="41"/>
      <c r="D49" s="41"/>
      <c r="E49" s="41"/>
      <c r="F49" s="41"/>
      <c r="G49" s="229"/>
      <c r="H49" s="229"/>
      <c r="I49" s="229"/>
      <c r="J49" s="229"/>
      <c r="K49" s="229"/>
    </row>
    <row r="50" spans="1:11" s="42" customFormat="1" ht="15.75">
      <c r="A50" s="9"/>
      <c r="B50" s="41"/>
      <c r="C50" s="41"/>
      <c r="D50" s="41"/>
      <c r="E50" s="41"/>
      <c r="F50" s="41"/>
      <c r="G50" s="229"/>
      <c r="H50" s="229"/>
      <c r="I50" s="229"/>
      <c r="J50" s="229"/>
      <c r="K50" s="229"/>
    </row>
    <row r="51" spans="1:11" s="42" customFormat="1" ht="15.75">
      <c r="A51" s="9"/>
      <c r="B51" s="41"/>
      <c r="C51" s="41"/>
      <c r="D51" s="41"/>
      <c r="E51" s="41"/>
      <c r="F51" s="41"/>
      <c r="G51" s="229"/>
      <c r="H51" s="229"/>
      <c r="I51" s="229"/>
      <c r="J51" s="229"/>
      <c r="K51" s="229"/>
    </row>
    <row r="52" spans="1:11" s="42" customFormat="1" ht="15.75">
      <c r="A52" s="9"/>
      <c r="B52" s="41"/>
      <c r="C52" s="41"/>
      <c r="D52" s="41"/>
      <c r="E52" s="41"/>
      <c r="F52" s="41"/>
    </row>
    <row r="53" spans="1:11" s="42" customFormat="1" ht="15.75">
      <c r="A53" s="9"/>
      <c r="B53" s="41"/>
      <c r="C53" s="41"/>
      <c r="D53" s="41"/>
      <c r="E53" s="41"/>
      <c r="F53" s="41"/>
    </row>
    <row r="54" spans="1:11" s="42" customFormat="1" ht="15.75">
      <c r="A54" s="9"/>
      <c r="B54" s="41"/>
      <c r="C54" s="41"/>
      <c r="D54" s="41"/>
      <c r="E54" s="41"/>
      <c r="F54" s="41"/>
    </row>
    <row r="55" spans="1:11" s="42" customFormat="1" ht="15.75">
      <c r="A55" s="9"/>
      <c r="B55" s="41"/>
      <c r="C55" s="41"/>
      <c r="D55" s="41"/>
      <c r="E55" s="41"/>
      <c r="F55" s="41"/>
    </row>
    <row r="56" spans="1:11" s="42" customFormat="1" ht="15.75">
      <c r="A56" s="9"/>
      <c r="B56" s="41"/>
      <c r="C56" s="41"/>
      <c r="D56" s="41"/>
      <c r="E56" s="41"/>
      <c r="F56" s="41"/>
    </row>
    <row r="57" spans="1:11" s="42" customFormat="1" ht="15.75">
      <c r="A57" s="9"/>
      <c r="B57" s="41"/>
      <c r="C57" s="41"/>
      <c r="D57" s="41"/>
      <c r="E57" s="41"/>
      <c r="F57" s="41"/>
    </row>
    <row r="58" spans="1:11" s="42" customFormat="1" ht="15.75">
      <c r="A58" s="9"/>
      <c r="B58" s="41"/>
      <c r="C58" s="41"/>
      <c r="D58" s="41"/>
      <c r="E58" s="41"/>
      <c r="F58" s="41"/>
    </row>
    <row r="59" spans="1:11" s="42" customFormat="1" ht="15.75">
      <c r="A59" s="9"/>
      <c r="B59" s="41"/>
      <c r="C59" s="41"/>
      <c r="D59" s="41"/>
      <c r="E59" s="41"/>
      <c r="F59" s="41"/>
    </row>
    <row r="60" spans="1:11" s="42" customFormat="1" ht="15.75">
      <c r="A60" s="9"/>
      <c r="B60" s="41"/>
      <c r="C60" s="41"/>
      <c r="D60" s="41"/>
      <c r="E60" s="41"/>
      <c r="F60" s="41"/>
    </row>
    <row r="61" spans="1:11" s="42" customFormat="1" ht="15.75">
      <c r="A61" s="9"/>
      <c r="B61" s="41"/>
      <c r="C61" s="41"/>
      <c r="D61" s="41"/>
      <c r="E61" s="41"/>
      <c r="F61" s="41"/>
    </row>
    <row r="62" spans="1:11" s="42" customFormat="1" ht="15.75">
      <c r="A62" s="9"/>
      <c r="B62" s="41"/>
      <c r="C62" s="41"/>
      <c r="D62" s="41"/>
      <c r="E62" s="41"/>
      <c r="F62" s="41"/>
    </row>
    <row r="63" spans="1:11" s="42" customFormat="1" ht="15.75">
      <c r="A63" s="9"/>
      <c r="B63" s="41"/>
      <c r="C63" s="41"/>
      <c r="D63" s="41"/>
      <c r="E63" s="41"/>
      <c r="F63" s="41"/>
    </row>
    <row r="64" spans="1:11" s="42" customFormat="1" ht="15.75">
      <c r="A64" s="9"/>
      <c r="B64" s="41"/>
      <c r="C64" s="41"/>
      <c r="D64" s="41"/>
      <c r="E64" s="41"/>
      <c r="F64" s="41"/>
    </row>
    <row r="65" spans="1:6" s="42" customFormat="1" ht="15.75">
      <c r="A65" s="9"/>
      <c r="B65" s="41"/>
      <c r="C65" s="41"/>
      <c r="D65" s="41"/>
      <c r="E65" s="41"/>
      <c r="F65" s="41"/>
    </row>
    <row r="66" spans="1:6" s="42" customFormat="1" ht="15.75">
      <c r="A66" s="9"/>
      <c r="B66" s="41"/>
      <c r="C66" s="41"/>
      <c r="D66" s="41"/>
      <c r="E66" s="41"/>
      <c r="F66" s="41"/>
    </row>
    <row r="67" spans="1:6" s="42" customFormat="1" ht="15.75">
      <c r="A67" s="9"/>
      <c r="B67" s="41"/>
      <c r="C67" s="41"/>
      <c r="D67" s="41"/>
      <c r="E67" s="41"/>
      <c r="F67" s="41"/>
    </row>
    <row r="68" spans="1:6" s="42" customFormat="1" ht="15.75">
      <c r="A68" s="9"/>
      <c r="B68" s="41"/>
      <c r="C68" s="41"/>
      <c r="D68" s="41"/>
      <c r="E68" s="41"/>
      <c r="F68" s="41"/>
    </row>
    <row r="69" spans="1:6" s="42" customFormat="1" ht="15.75">
      <c r="A69" s="9"/>
      <c r="B69" s="41"/>
      <c r="C69" s="41"/>
      <c r="D69" s="41"/>
      <c r="E69" s="41"/>
      <c r="F69" s="41"/>
    </row>
    <row r="70" spans="1:6" s="42" customFormat="1" ht="15.75">
      <c r="A70" s="9"/>
      <c r="B70" s="41"/>
      <c r="C70" s="41"/>
      <c r="D70" s="41"/>
      <c r="E70" s="41"/>
      <c r="F70" s="41"/>
    </row>
    <row r="71" spans="1:6" s="42" customFormat="1" ht="15.75">
      <c r="A71" s="9"/>
      <c r="B71" s="41"/>
      <c r="C71" s="41"/>
      <c r="D71" s="41"/>
      <c r="E71" s="41"/>
      <c r="F71" s="41"/>
    </row>
    <row r="72" spans="1:6" s="42" customFormat="1" ht="15.75">
      <c r="A72" s="9"/>
      <c r="B72" s="41"/>
      <c r="C72" s="41"/>
      <c r="D72" s="41"/>
      <c r="E72" s="41"/>
      <c r="F72" s="41"/>
    </row>
    <row r="73" spans="1:6" s="42" customFormat="1" ht="15.75">
      <c r="A73" s="9"/>
      <c r="B73" s="41"/>
      <c r="C73" s="41"/>
      <c r="D73" s="41"/>
      <c r="E73" s="41"/>
      <c r="F73" s="41"/>
    </row>
    <row r="74" spans="1:6" s="42" customFormat="1" ht="15.75">
      <c r="A74" s="9"/>
      <c r="B74" s="41"/>
      <c r="C74" s="41"/>
      <c r="D74" s="41"/>
      <c r="E74" s="41"/>
      <c r="F74" s="41"/>
    </row>
    <row r="75" spans="1:6" s="42" customFormat="1" ht="15.75">
      <c r="A75" s="9"/>
      <c r="B75" s="41"/>
      <c r="C75" s="41"/>
      <c r="D75" s="41"/>
      <c r="E75" s="41"/>
      <c r="F75" s="41"/>
    </row>
    <row r="76" spans="1:6" s="42" customFormat="1" ht="15.75">
      <c r="A76" s="9"/>
      <c r="B76" s="41"/>
      <c r="C76" s="41"/>
      <c r="D76" s="41"/>
      <c r="E76" s="41"/>
      <c r="F76" s="41"/>
    </row>
    <row r="77" spans="1:6" s="42" customFormat="1" ht="15.75">
      <c r="A77" s="9"/>
      <c r="B77" s="41"/>
      <c r="C77" s="41"/>
      <c r="D77" s="41"/>
      <c r="E77" s="41"/>
      <c r="F77" s="41"/>
    </row>
    <row r="78" spans="1:6" s="42" customFormat="1" ht="15.75">
      <c r="A78" s="9"/>
      <c r="B78" s="41"/>
      <c r="C78" s="41"/>
      <c r="D78" s="41"/>
      <c r="E78" s="41"/>
      <c r="F78" s="41"/>
    </row>
    <row r="79" spans="1:6" s="42" customFormat="1" ht="15.75">
      <c r="A79" s="9"/>
      <c r="B79" s="41"/>
      <c r="C79" s="41"/>
      <c r="D79" s="41"/>
      <c r="E79" s="41"/>
      <c r="F79" s="41"/>
    </row>
    <row r="80" spans="1:6" s="42" customFormat="1" ht="15.75">
      <c r="A80" s="9"/>
      <c r="B80" s="41"/>
      <c r="C80" s="41"/>
      <c r="D80" s="41"/>
      <c r="E80" s="41"/>
      <c r="F80" s="41"/>
    </row>
    <row r="81" spans="1:6" s="42" customFormat="1" ht="15.75">
      <c r="A81" s="9"/>
      <c r="B81" s="41"/>
      <c r="C81" s="41"/>
      <c r="D81" s="41"/>
      <c r="E81" s="41"/>
      <c r="F81" s="41"/>
    </row>
    <row r="82" spans="1:6" s="42" customFormat="1" ht="15.75">
      <c r="A82" s="9"/>
      <c r="B82" s="41"/>
      <c r="C82" s="41"/>
      <c r="D82" s="41"/>
      <c r="E82" s="41"/>
      <c r="F82" s="41"/>
    </row>
    <row r="83" spans="1:6" s="42" customFormat="1" ht="15.75">
      <c r="A83" s="9"/>
      <c r="B83" s="41"/>
      <c r="C83" s="41"/>
      <c r="D83" s="41"/>
      <c r="E83" s="41"/>
      <c r="F83" s="41"/>
    </row>
    <row r="84" spans="1:6" s="42" customFormat="1" ht="15.75">
      <c r="A84" s="9"/>
      <c r="B84" s="41"/>
      <c r="C84" s="41"/>
      <c r="D84" s="41"/>
      <c r="E84" s="41"/>
      <c r="F84" s="41"/>
    </row>
    <row r="85" spans="1:6" s="42" customFormat="1" ht="15.75">
      <c r="A85" s="9"/>
      <c r="B85" s="41"/>
      <c r="C85" s="41"/>
      <c r="D85" s="41"/>
      <c r="E85" s="41"/>
      <c r="F85" s="41"/>
    </row>
    <row r="86" spans="1:6" s="42" customFormat="1" ht="15.75">
      <c r="A86" s="9"/>
      <c r="B86" s="41"/>
      <c r="C86" s="41"/>
      <c r="D86" s="41"/>
      <c r="E86" s="41"/>
      <c r="F86" s="41"/>
    </row>
    <row r="87" spans="1:6" s="42" customFormat="1" ht="15.75">
      <c r="A87" s="9"/>
      <c r="B87" s="41"/>
      <c r="C87" s="41"/>
      <c r="D87" s="41"/>
      <c r="E87" s="41"/>
      <c r="F87" s="41"/>
    </row>
    <row r="88" spans="1:6" ht="15.75">
      <c r="A88" s="40"/>
      <c r="B88" s="2"/>
      <c r="C88" s="2"/>
      <c r="D88" s="2"/>
      <c r="E88" s="41"/>
      <c r="F88" s="41"/>
    </row>
    <row r="89" spans="1:6" ht="15.75">
      <c r="A89" s="40"/>
      <c r="B89" s="2"/>
      <c r="C89" s="2"/>
      <c r="D89" s="2"/>
      <c r="E89" s="41"/>
      <c r="F89" s="41"/>
    </row>
    <row r="90" spans="1:6" ht="15.75">
      <c r="A90" s="40"/>
      <c r="B90" s="2"/>
      <c r="C90" s="2"/>
      <c r="D90" s="2"/>
      <c r="E90" s="41"/>
      <c r="F90" s="41"/>
    </row>
    <row r="91" spans="1:6" ht="15.75">
      <c r="A91" s="40"/>
      <c r="B91" s="2"/>
      <c r="C91" s="2"/>
      <c r="D91" s="2"/>
      <c r="E91" s="41"/>
      <c r="F91" s="41"/>
    </row>
    <row r="92" spans="1:6" ht="15.75">
      <c r="A92" s="40"/>
      <c r="B92" s="2"/>
      <c r="C92" s="2"/>
      <c r="D92" s="2"/>
      <c r="E92" s="41"/>
      <c r="F92" s="41"/>
    </row>
    <row r="93" spans="1:6" ht="15.75">
      <c r="A93" s="40"/>
      <c r="B93" s="2"/>
      <c r="C93" s="2"/>
      <c r="D93" s="2"/>
      <c r="E93" s="41"/>
      <c r="F93" s="41"/>
    </row>
    <row r="94" spans="1:6" ht="15.75">
      <c r="A94" s="40"/>
      <c r="B94" s="2"/>
      <c r="C94" s="2"/>
      <c r="D94" s="2"/>
      <c r="E94" s="41"/>
      <c r="F94" s="41"/>
    </row>
    <row r="95" spans="1:6" ht="15.75">
      <c r="A95" s="40"/>
      <c r="B95" s="2"/>
      <c r="C95" s="2"/>
      <c r="D95" s="2"/>
      <c r="E95" s="41"/>
      <c r="F95" s="41"/>
    </row>
    <row r="96" spans="1:6" ht="15.75">
      <c r="A96" s="40"/>
      <c r="B96" s="2"/>
      <c r="C96" s="2"/>
      <c r="D96" s="2"/>
      <c r="E96" s="41"/>
      <c r="F96" s="41"/>
    </row>
  </sheetData>
  <sheetProtection algorithmName="SHA-512" hashValue="hkVAjpniaWM0bG9/5GKKYxyt5REE2KMkAKDYTSCLclYYC16MCIjTHj0fz2s17h7CzV86mtjdLp9ClipHt1ySpA==" saltValue="jN225HhmKxqaH0ZNcTyKJA==" spinCount="100000" sheet="1" objects="1" scenarios="1"/>
  <protectedRanges>
    <protectedRange sqref="C7 C17 C20:C22" name="Range1"/>
  </protectedRanges>
  <mergeCells count="1">
    <mergeCell ref="A1:C1"/>
  </mergeCells>
  <conditionalFormatting sqref="D3">
    <cfRule type="containsText" dxfId="99" priority="20" operator="containsText" text="√">
      <formula>NOT(ISERROR(SEARCH("√",D3)))</formula>
    </cfRule>
    <cfRule type="containsText" dxfId="98" priority="21" operator="containsText" text="X">
      <formula>NOT(ISERROR(SEARCH("X",D3)))</formula>
    </cfRule>
  </conditionalFormatting>
  <conditionalFormatting sqref="D5">
    <cfRule type="containsText" dxfId="97" priority="18" operator="containsText" text="√">
      <formula>NOT(ISERROR(SEARCH("√",D5)))</formula>
    </cfRule>
    <cfRule type="containsText" dxfId="96" priority="19" operator="containsText" text="X">
      <formula>NOT(ISERROR(SEARCH("X",D5)))</formula>
    </cfRule>
  </conditionalFormatting>
  <conditionalFormatting sqref="D7">
    <cfRule type="containsText" dxfId="95" priority="1" operator="containsText" text="!">
      <formula>NOT(ISERROR(SEARCH("!",D7)))</formula>
    </cfRule>
    <cfRule type="containsText" dxfId="94" priority="6" operator="containsText" text="√">
      <formula>NOT(ISERROR(SEARCH("√",D7)))</formula>
    </cfRule>
    <cfRule type="containsText" dxfId="93" priority="7" operator="containsText" text="X">
      <formula>NOT(ISERROR(SEARCH("X",D7)))</formula>
    </cfRule>
  </conditionalFormatting>
  <conditionalFormatting sqref="D9">
    <cfRule type="containsText" dxfId="92" priority="16" operator="containsText" text="√">
      <formula>NOT(ISERROR(SEARCH("√",D9)))</formula>
    </cfRule>
    <cfRule type="containsText" dxfId="91" priority="17" operator="containsText" text="X">
      <formula>NOT(ISERROR(SEARCH("X",D9)))</formula>
    </cfRule>
  </conditionalFormatting>
  <conditionalFormatting sqref="D11">
    <cfRule type="containsText" dxfId="90" priority="12" operator="containsText" text="√">
      <formula>NOT(ISERROR(SEARCH("√",D11)))</formula>
    </cfRule>
    <cfRule type="containsText" dxfId="89" priority="13" operator="containsText" text="X">
      <formula>NOT(ISERROR(SEARCH("X",D11)))</formula>
    </cfRule>
  </conditionalFormatting>
  <conditionalFormatting sqref="D13">
    <cfRule type="containsText" dxfId="88" priority="10" operator="containsText" text="√">
      <formula>NOT(ISERROR(SEARCH("√",D13)))</formula>
    </cfRule>
    <cfRule type="containsText" dxfId="87" priority="11" operator="containsText" text="X">
      <formula>NOT(ISERROR(SEARCH("X",D13)))</formula>
    </cfRule>
  </conditionalFormatting>
  <conditionalFormatting sqref="D15">
    <cfRule type="containsText" dxfId="86" priority="8" operator="containsText" text="√">
      <formula>NOT(ISERROR(SEARCH("√",D15)))</formula>
    </cfRule>
    <cfRule type="containsText" dxfId="85" priority="9" operator="containsText" text="X">
      <formula>NOT(ISERROR(SEARCH("X",D15)))</formula>
    </cfRule>
  </conditionalFormatting>
  <conditionalFormatting sqref="D20:D21">
    <cfRule type="containsText" dxfId="84" priority="22" operator="containsText" text="√">
      <formula>NOT(ISERROR(SEARCH("√",D20)))</formula>
    </cfRule>
    <cfRule type="containsText" dxfId="83" priority="23" operator="containsText" text="X">
      <formula>NOT(ISERROR(SEARCH("X",D20)))</formula>
    </cfRule>
  </conditionalFormatting>
  <conditionalFormatting sqref="D24">
    <cfRule type="containsText" dxfId="82" priority="2" operator="containsText" text="√">
      <formula>NOT(ISERROR(SEARCH("√",D24)))</formula>
    </cfRule>
    <cfRule type="containsText" dxfId="81" priority="3" operator="containsText" text="X">
      <formula>NOT(ISERROR(SEARCH("X",D24)))</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2</xdr:col>
                    <xdr:colOff>0</xdr:colOff>
                    <xdr:row>1</xdr:row>
                    <xdr:rowOff>180975</xdr:rowOff>
                  </from>
                  <to>
                    <xdr:col>3</xdr:col>
                    <xdr:colOff>0</xdr:colOff>
                    <xdr:row>2</xdr:row>
                    <xdr:rowOff>190500</xdr:rowOff>
                  </to>
                </anchor>
              </controlPr>
            </control>
          </mc:Choice>
        </mc:AlternateContent>
        <mc:AlternateContent xmlns:mc="http://schemas.openxmlformats.org/markup-compatibility/2006">
          <mc:Choice Requires="x14">
            <control shapeId="9220" r:id="rId5" name="Drop Down 4">
              <controlPr defaultSize="0" autoLine="0" autoPict="0">
                <anchor moveWithCells="1">
                  <from>
                    <xdr:col>2</xdr:col>
                    <xdr:colOff>0</xdr:colOff>
                    <xdr:row>4</xdr:row>
                    <xdr:rowOff>19050</xdr:rowOff>
                  </from>
                  <to>
                    <xdr:col>3</xdr:col>
                    <xdr:colOff>0</xdr:colOff>
                    <xdr:row>4</xdr:row>
                    <xdr:rowOff>209550</xdr:rowOff>
                  </to>
                </anchor>
              </controlPr>
            </control>
          </mc:Choice>
        </mc:AlternateContent>
        <mc:AlternateContent xmlns:mc="http://schemas.openxmlformats.org/markup-compatibility/2006">
          <mc:Choice Requires="x14">
            <control shapeId="9223" r:id="rId6" name="Drop Down 7">
              <controlPr defaultSize="0" autoLine="0" autoPict="0">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9226" r:id="rId7" name="Drop Down 10">
              <controlPr defaultSize="0" autoLine="0" autoPict="0">
                <anchor moveWithCells="1">
                  <from>
                    <xdr:col>2</xdr:col>
                    <xdr:colOff>0</xdr:colOff>
                    <xdr:row>8</xdr:row>
                    <xdr:rowOff>0</xdr:rowOff>
                  </from>
                  <to>
                    <xdr:col>3</xdr:col>
                    <xdr:colOff>0</xdr:colOff>
                    <xdr:row>8</xdr:row>
                    <xdr:rowOff>200025</xdr:rowOff>
                  </to>
                </anchor>
              </controlPr>
            </control>
          </mc:Choice>
        </mc:AlternateContent>
        <mc:AlternateContent xmlns:mc="http://schemas.openxmlformats.org/markup-compatibility/2006">
          <mc:Choice Requires="x14">
            <control shapeId="9227" r:id="rId8" name="Drop Down 11">
              <controlPr defaultSize="0" autoLine="0" autoPict="0">
                <anchor moveWithCells="1">
                  <from>
                    <xdr:col>2</xdr:col>
                    <xdr:colOff>0</xdr:colOff>
                    <xdr:row>10</xdr:row>
                    <xdr:rowOff>9525</xdr:rowOff>
                  </from>
                  <to>
                    <xdr:col>3</xdr:col>
                    <xdr:colOff>0</xdr:colOff>
                    <xdr:row>10</xdr:row>
                    <xdr:rowOff>209550</xdr:rowOff>
                  </to>
                </anchor>
              </controlPr>
            </control>
          </mc:Choice>
        </mc:AlternateContent>
        <mc:AlternateContent xmlns:mc="http://schemas.openxmlformats.org/markup-compatibility/2006">
          <mc:Choice Requires="x14">
            <control shapeId="9228" r:id="rId9" name="Drop Down 12">
              <controlPr defaultSize="0" autoLine="0" autoPict="0">
                <anchor moveWithCells="1">
                  <from>
                    <xdr:col>2</xdr:col>
                    <xdr:colOff>0</xdr:colOff>
                    <xdr:row>23</xdr:row>
                    <xdr:rowOff>0</xdr:rowOff>
                  </from>
                  <to>
                    <xdr:col>3</xdr:col>
                    <xdr:colOff>0</xdr:colOff>
                    <xdr:row>23</xdr:row>
                    <xdr:rowOff>200025</xdr:rowOff>
                  </to>
                </anchor>
              </controlPr>
            </control>
          </mc:Choice>
        </mc:AlternateContent>
        <mc:AlternateContent xmlns:mc="http://schemas.openxmlformats.org/markup-compatibility/2006">
          <mc:Choice Requires="x14">
            <control shapeId="9229" r:id="rId10" name="Drop Down 13">
              <controlPr defaultSize="0" autoLine="0" autoPict="0">
                <anchor moveWithCells="1">
                  <from>
                    <xdr:col>2</xdr:col>
                    <xdr:colOff>0</xdr:colOff>
                    <xdr:row>13</xdr:row>
                    <xdr:rowOff>47625</xdr:rowOff>
                  </from>
                  <to>
                    <xdr:col>3</xdr:col>
                    <xdr:colOff>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72"/>
  <sheetViews>
    <sheetView zoomScale="107" zoomScaleNormal="107" workbookViewId="0">
      <selection activeCell="F1" sqref="F1:F1048576"/>
    </sheetView>
  </sheetViews>
  <sheetFormatPr defaultRowHeight="15"/>
  <cols>
    <col min="1" max="1" width="5.7109375" customWidth="1"/>
    <col min="2" max="2" width="48.140625" customWidth="1"/>
    <col min="3" max="3" width="55.140625" style="1" customWidth="1"/>
    <col min="4" max="4" width="2.5703125" customWidth="1"/>
    <col min="5" max="5" width="19.42578125" style="42" customWidth="1"/>
    <col min="6" max="6" width="24.5703125" style="42" hidden="1" customWidth="1"/>
    <col min="7" max="24" width="9.140625" style="42"/>
  </cols>
  <sheetData>
    <row r="1" spans="1:6" ht="81.75" customHeight="1">
      <c r="A1" s="236" t="s">
        <v>116</v>
      </c>
      <c r="B1" s="237"/>
      <c r="C1" s="237"/>
      <c r="D1" s="106"/>
      <c r="E1" s="6"/>
      <c r="F1" s="7"/>
    </row>
    <row r="2" spans="1:6">
      <c r="A2" s="26" t="s">
        <v>65</v>
      </c>
      <c r="B2" s="27" t="s">
        <v>66</v>
      </c>
      <c r="C2" s="27" t="s">
        <v>67</v>
      </c>
      <c r="D2" s="28"/>
      <c r="E2" s="20" t="s">
        <v>68</v>
      </c>
      <c r="F2" s="20" t="s">
        <v>69</v>
      </c>
    </row>
    <row r="3" spans="1:6" ht="67.5">
      <c r="A3" s="36">
        <v>3.1</v>
      </c>
      <c r="B3" s="226" t="s">
        <v>117</v>
      </c>
      <c r="C3" s="168"/>
      <c r="D3" s="47"/>
    </row>
    <row r="4" spans="1:6" ht="41.25" thickBot="1">
      <c r="A4" s="36">
        <v>3.2</v>
      </c>
      <c r="B4" s="63" t="s">
        <v>118</v>
      </c>
      <c r="C4" s="154"/>
      <c r="D4" s="79" t="str">
        <f>IF(C4&gt;1.5,"X","√")</f>
        <v>√</v>
      </c>
      <c r="E4" s="23" t="s">
        <v>85</v>
      </c>
      <c r="F4" s="22" t="s">
        <v>119</v>
      </c>
    </row>
    <row r="5" spans="1:6" ht="16.5" thickBot="1">
      <c r="A5" s="36">
        <v>3.3</v>
      </c>
      <c r="B5" s="46" t="s">
        <v>120</v>
      </c>
      <c r="C5" s="216"/>
      <c r="D5" s="79" t="str">
        <f>IF(C5=0,"X","√")</f>
        <v>X</v>
      </c>
      <c r="E5" s="23" t="s">
        <v>121</v>
      </c>
      <c r="F5" s="22" t="s">
        <v>72</v>
      </c>
    </row>
    <row r="6" spans="1:6" ht="4.5" customHeight="1">
      <c r="A6" s="36"/>
      <c r="B6" s="46"/>
      <c r="C6" s="168"/>
      <c r="D6" s="47"/>
    </row>
    <row r="7" spans="1:6" ht="41.25" thickBot="1">
      <c r="A7" s="36">
        <v>3.4</v>
      </c>
      <c r="B7" s="30" t="s">
        <v>122</v>
      </c>
      <c r="C7" s="154"/>
      <c r="D7" s="79" t="str">
        <f>IF(C7&gt;1.5,"X","√")</f>
        <v>√</v>
      </c>
      <c r="E7" s="23" t="s">
        <v>85</v>
      </c>
      <c r="F7" s="22" t="s">
        <v>119</v>
      </c>
    </row>
    <row r="8" spans="1:6" ht="16.5" thickBot="1">
      <c r="A8" s="36">
        <v>3.5</v>
      </c>
      <c r="B8" s="46" t="s">
        <v>120</v>
      </c>
      <c r="C8" s="217"/>
      <c r="D8" s="79" t="str">
        <f>IF(C8=0,"X","√")</f>
        <v>X</v>
      </c>
      <c r="E8" s="23" t="s">
        <v>121</v>
      </c>
      <c r="F8" s="22" t="s">
        <v>72</v>
      </c>
    </row>
    <row r="9" spans="1:6" ht="4.5" customHeight="1">
      <c r="A9" s="36"/>
      <c r="B9" s="61"/>
      <c r="C9" s="169"/>
      <c r="D9" s="47"/>
    </row>
    <row r="10" spans="1:6" ht="15.75">
      <c r="A10" s="36">
        <v>3.6</v>
      </c>
      <c r="B10" s="46" t="s">
        <v>123</v>
      </c>
      <c r="C10" s="168"/>
      <c r="D10" s="79" t="str">
        <f>IF(C10&gt;2,"X","√")</f>
        <v>√</v>
      </c>
      <c r="E10" s="23" t="s">
        <v>85</v>
      </c>
      <c r="F10" s="22" t="s">
        <v>72</v>
      </c>
    </row>
    <row r="11" spans="1:6" ht="4.5" customHeight="1">
      <c r="A11" s="36"/>
      <c r="B11" s="46"/>
      <c r="C11" s="168"/>
      <c r="D11" s="47"/>
    </row>
    <row r="12" spans="1:6" ht="27">
      <c r="A12" s="36">
        <v>3.7</v>
      </c>
      <c r="B12" s="49" t="s">
        <v>124</v>
      </c>
      <c r="C12" s="154"/>
      <c r="D12" s="79" t="str">
        <f>IF(C12&gt;2,"X","√")</f>
        <v>√</v>
      </c>
      <c r="E12" s="23" t="s">
        <v>85</v>
      </c>
      <c r="F12" s="22" t="s">
        <v>72</v>
      </c>
    </row>
    <row r="13" spans="1:6" ht="15.75">
      <c r="A13" s="60"/>
      <c r="B13" s="46"/>
      <c r="C13" s="168"/>
      <c r="D13" s="47"/>
    </row>
    <row r="14" spans="1:6" ht="16.5" thickBot="1">
      <c r="A14" s="62"/>
      <c r="B14" s="51"/>
      <c r="C14" s="170"/>
      <c r="D14" s="52"/>
    </row>
    <row r="15" spans="1:6" s="42" customFormat="1" ht="15.75">
      <c r="A15" s="41"/>
      <c r="B15" s="41"/>
      <c r="C15" s="58"/>
      <c r="D15" s="41"/>
    </row>
    <row r="16" spans="1:6" s="42" customFormat="1" ht="15.75">
      <c r="A16" s="41"/>
      <c r="B16" s="146"/>
      <c r="C16" s="148"/>
      <c r="D16" s="41"/>
    </row>
    <row r="17" spans="1:4" s="42" customFormat="1" ht="15.75">
      <c r="A17" s="41"/>
      <c r="B17" s="41"/>
      <c r="C17" s="58"/>
      <c r="D17" s="41"/>
    </row>
    <row r="18" spans="1:4" s="42" customFormat="1" ht="15.75">
      <c r="A18" s="41"/>
      <c r="B18" s="41"/>
      <c r="C18" s="58"/>
      <c r="D18" s="41"/>
    </row>
    <row r="19" spans="1:4" s="42" customFormat="1" ht="16.5" hidden="1" thickBot="1">
      <c r="A19" s="41"/>
      <c r="B19" s="41"/>
      <c r="C19" s="58"/>
      <c r="D19" s="41"/>
    </row>
    <row r="20" spans="1:4" s="42" customFormat="1" ht="15.75" hidden="1">
      <c r="A20" s="41"/>
      <c r="B20" s="53" t="s">
        <v>36</v>
      </c>
      <c r="C20" s="58"/>
      <c r="D20" s="41"/>
    </row>
    <row r="21" spans="1:4" s="42" customFormat="1" ht="16.5" hidden="1" thickBot="1">
      <c r="A21" s="41"/>
      <c r="B21" s="54" t="s">
        <v>37</v>
      </c>
      <c r="C21" s="58"/>
      <c r="D21" s="41"/>
    </row>
    <row r="22" spans="1:4" s="42" customFormat="1" ht="15.75" hidden="1">
      <c r="A22" s="41"/>
      <c r="B22" s="41"/>
      <c r="C22" s="58"/>
      <c r="D22" s="41"/>
    </row>
    <row r="23" spans="1:4" s="42" customFormat="1" ht="15.75" hidden="1">
      <c r="A23" s="41"/>
      <c r="B23" s="41"/>
      <c r="C23" s="58"/>
      <c r="D23" s="41"/>
    </row>
    <row r="24" spans="1:4" s="42" customFormat="1" ht="15.75" hidden="1" thickBot="1">
      <c r="C24" s="59"/>
    </row>
    <row r="25" spans="1:4" s="42" customFormat="1" ht="15.75" hidden="1">
      <c r="B25" s="53" t="s">
        <v>36</v>
      </c>
      <c r="C25" s="59"/>
    </row>
    <row r="26" spans="1:4" s="42" customFormat="1" ht="15.75" hidden="1">
      <c r="B26" s="75" t="s">
        <v>99</v>
      </c>
      <c r="C26" s="59"/>
    </row>
    <row r="27" spans="1:4" s="42" customFormat="1" ht="16.5" hidden="1" thickBot="1">
      <c r="B27" s="54" t="s">
        <v>37</v>
      </c>
      <c r="C27" s="59"/>
    </row>
    <row r="28" spans="1:4" s="42" customFormat="1" hidden="1">
      <c r="C28" s="59"/>
    </row>
    <row r="29" spans="1:4" s="42" customFormat="1">
      <c r="C29" s="59"/>
    </row>
    <row r="30" spans="1:4" s="42" customFormat="1">
      <c r="C30" s="59"/>
    </row>
    <row r="31" spans="1:4" s="42" customFormat="1">
      <c r="C31" s="59"/>
    </row>
    <row r="32" spans="1:4" s="42" customFormat="1">
      <c r="C32" s="59"/>
    </row>
    <row r="33" spans="3:3" s="42" customFormat="1">
      <c r="C33" s="59"/>
    </row>
    <row r="34" spans="3:3" s="42" customFormat="1">
      <c r="C34" s="59"/>
    </row>
    <row r="35" spans="3:3" s="42" customFormat="1">
      <c r="C35" s="59"/>
    </row>
    <row r="36" spans="3:3" s="42" customFormat="1">
      <c r="C36" s="59"/>
    </row>
    <row r="37" spans="3:3" s="42" customFormat="1">
      <c r="C37" s="59"/>
    </row>
    <row r="38" spans="3:3" s="42" customFormat="1">
      <c r="C38" s="59"/>
    </row>
    <row r="39" spans="3:3" s="42" customFormat="1">
      <c r="C39" s="59"/>
    </row>
    <row r="40" spans="3:3" s="42" customFormat="1">
      <c r="C40" s="59"/>
    </row>
    <row r="41" spans="3:3" s="42" customFormat="1">
      <c r="C41" s="59"/>
    </row>
    <row r="42" spans="3:3" s="42" customFormat="1">
      <c r="C42" s="59"/>
    </row>
    <row r="43" spans="3:3" s="42" customFormat="1">
      <c r="C43" s="59"/>
    </row>
    <row r="44" spans="3:3" s="42" customFormat="1">
      <c r="C44" s="59"/>
    </row>
    <row r="45" spans="3:3" s="42" customFormat="1">
      <c r="C45" s="59"/>
    </row>
    <row r="46" spans="3:3" s="42" customFormat="1">
      <c r="C46" s="59"/>
    </row>
    <row r="47" spans="3:3" s="42" customFormat="1">
      <c r="C47" s="59"/>
    </row>
    <row r="48" spans="3:3" s="42" customFormat="1">
      <c r="C48" s="59"/>
    </row>
    <row r="49" spans="3:3" s="42" customFormat="1">
      <c r="C49" s="59"/>
    </row>
    <row r="50" spans="3:3" s="42" customFormat="1">
      <c r="C50" s="59"/>
    </row>
    <row r="51" spans="3:3" s="42" customFormat="1">
      <c r="C51" s="59"/>
    </row>
    <row r="52" spans="3:3" s="42" customFormat="1">
      <c r="C52" s="59"/>
    </row>
    <row r="53" spans="3:3" s="42" customFormat="1">
      <c r="C53" s="59"/>
    </row>
    <row r="54" spans="3:3" s="42" customFormat="1">
      <c r="C54" s="59"/>
    </row>
    <row r="55" spans="3:3" s="42" customFormat="1">
      <c r="C55" s="59"/>
    </row>
    <row r="56" spans="3:3" s="42" customFormat="1">
      <c r="C56" s="59"/>
    </row>
    <row r="57" spans="3:3" s="42" customFormat="1">
      <c r="C57" s="59"/>
    </row>
    <row r="58" spans="3:3" s="42" customFormat="1">
      <c r="C58" s="59"/>
    </row>
    <row r="59" spans="3:3" s="42" customFormat="1">
      <c r="C59" s="59"/>
    </row>
    <row r="60" spans="3:3" s="42" customFormat="1">
      <c r="C60" s="59"/>
    </row>
    <row r="61" spans="3:3" s="42" customFormat="1">
      <c r="C61" s="59"/>
    </row>
    <row r="62" spans="3:3" s="42" customFormat="1">
      <c r="C62" s="59"/>
    </row>
    <row r="63" spans="3:3" s="42" customFormat="1">
      <c r="C63" s="59"/>
    </row>
    <row r="64" spans="3:3" s="42" customFormat="1">
      <c r="C64" s="59"/>
    </row>
    <row r="65" spans="3:3" s="42" customFormat="1">
      <c r="C65" s="59"/>
    </row>
    <row r="66" spans="3:3" s="42" customFormat="1">
      <c r="C66" s="59"/>
    </row>
    <row r="67" spans="3:3" s="42" customFormat="1">
      <c r="C67" s="59"/>
    </row>
    <row r="68" spans="3:3" s="42" customFormat="1">
      <c r="C68" s="59"/>
    </row>
    <row r="69" spans="3:3" s="42" customFormat="1">
      <c r="C69" s="59"/>
    </row>
    <row r="70" spans="3:3" s="42" customFormat="1">
      <c r="C70" s="59"/>
    </row>
    <row r="71" spans="3:3" s="42" customFormat="1">
      <c r="C71" s="59"/>
    </row>
    <row r="72" spans="3:3" s="42" customFormat="1">
      <c r="C72" s="59"/>
    </row>
  </sheetData>
  <sheetProtection algorithmName="SHA-512" hashValue="sfUnkcH2fIXupiWEBq8ehLU2l/euiYrccTmuHTY/nNWFE/XYsYkBe+61nb82tR0RGMnCVA+38NBBIrGZXKSN+Q==" saltValue="+7U9TkBkz76lYySmIY3RfQ==" spinCount="100000" sheet="1" objects="1" scenarios="1"/>
  <protectedRanges>
    <protectedRange sqref="C5 C8" name="Range1"/>
  </protectedRanges>
  <mergeCells count="1">
    <mergeCell ref="A1:C1"/>
  </mergeCells>
  <conditionalFormatting sqref="D4:D5">
    <cfRule type="containsText" dxfId="80" priority="11" operator="containsText" text="√">
      <formula>NOT(ISERROR(SEARCH("√",D4)))</formula>
    </cfRule>
    <cfRule type="containsText" dxfId="79" priority="12" operator="containsText" text="X">
      <formula>NOT(ISERROR(SEARCH("X",D4)))</formula>
    </cfRule>
  </conditionalFormatting>
  <conditionalFormatting sqref="D7:D8">
    <cfRule type="containsText" dxfId="78" priority="9" operator="containsText" text="√">
      <formula>NOT(ISERROR(SEARCH("√",D7)))</formula>
    </cfRule>
    <cfRule type="containsText" dxfId="77" priority="10" operator="containsText" text="X">
      <formula>NOT(ISERROR(SEARCH("X",D7)))</formula>
    </cfRule>
  </conditionalFormatting>
  <conditionalFormatting sqref="D10">
    <cfRule type="containsText" dxfId="76" priority="1" operator="containsText" text="√">
      <formula>NOT(ISERROR(SEARCH("√",D10)))</formula>
    </cfRule>
    <cfRule type="containsText" dxfId="75" priority="2" operator="containsText" text="X">
      <formula>NOT(ISERROR(SEARCH("X",D10)))</formula>
    </cfRule>
  </conditionalFormatting>
  <conditionalFormatting sqref="D12">
    <cfRule type="containsText" dxfId="74" priority="3" operator="containsText" text="√">
      <formula>NOT(ISERROR(SEARCH("√",D12)))</formula>
    </cfRule>
    <cfRule type="containsText" dxfId="73" priority="4" operator="containsText" text="X">
      <formula>NOT(ISERROR(SEARCH("X",D12)))</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Drop Down 3">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0244" r:id="rId5" name="Drop Down 4">
              <controlPr defaultSize="0" autoLine="0" autoPict="0">
                <anchor moveWithCells="1">
                  <from>
                    <xdr:col>2</xdr:col>
                    <xdr:colOff>0</xdr:colOff>
                    <xdr:row>6</xdr:row>
                    <xdr:rowOff>9525</xdr:rowOff>
                  </from>
                  <to>
                    <xdr:col>3</xdr:col>
                    <xdr:colOff>0</xdr:colOff>
                    <xdr:row>6</xdr:row>
                    <xdr:rowOff>209550</xdr:rowOff>
                  </to>
                </anchor>
              </controlPr>
            </control>
          </mc:Choice>
        </mc:AlternateContent>
        <mc:AlternateContent xmlns:mc="http://schemas.openxmlformats.org/markup-compatibility/2006">
          <mc:Choice Requires="x14">
            <control shapeId="10245" r:id="rId6" name="Drop Down 5">
              <controlPr defaultSize="0" autoLine="0" autoPict="0">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10247" r:id="rId7" name="Drop Down 7">
              <controlPr defaultSize="0" autoLine="0" autoPict="0">
                <anchor moveWithCells="1">
                  <from>
                    <xdr:col>2</xdr:col>
                    <xdr:colOff>0</xdr:colOff>
                    <xdr:row>11</xdr:row>
                    <xdr:rowOff>9525</xdr:rowOff>
                  </from>
                  <to>
                    <xdr:col>3</xdr:col>
                    <xdr:colOff>0</xdr:colOff>
                    <xdr:row>11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D221"/>
  <sheetViews>
    <sheetView zoomScale="99" zoomScaleNormal="99"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18.85546875" style="41" bestFit="1" customWidth="1"/>
    <col min="6" max="6" width="17.85546875" style="41" hidden="1" customWidth="1"/>
    <col min="7" max="56" width="9.140625" style="41"/>
    <col min="57" max="16384" width="9.140625" style="2"/>
  </cols>
  <sheetData>
    <row r="1" spans="1:6" ht="81.75" customHeight="1">
      <c r="A1" s="236" t="s">
        <v>125</v>
      </c>
      <c r="B1" s="237"/>
      <c r="C1" s="237"/>
      <c r="D1" s="106"/>
      <c r="E1" s="6"/>
      <c r="F1" s="7"/>
    </row>
    <row r="2" spans="1:6">
      <c r="A2" s="26" t="s">
        <v>65</v>
      </c>
      <c r="B2" s="27" t="s">
        <v>66</v>
      </c>
      <c r="C2" s="27" t="s">
        <v>67</v>
      </c>
      <c r="D2" s="28"/>
      <c r="E2" s="20" t="s">
        <v>68</v>
      </c>
      <c r="F2" s="20" t="s">
        <v>69</v>
      </c>
    </row>
    <row r="3" spans="1:6">
      <c r="A3" s="60"/>
      <c r="B3" s="65"/>
      <c r="C3" s="35"/>
      <c r="D3" s="47"/>
    </row>
    <row r="4" spans="1:6" ht="27">
      <c r="A4" s="36">
        <v>4.0999999999999996</v>
      </c>
      <c r="B4" s="66" t="s">
        <v>126</v>
      </c>
      <c r="C4" s="161">
        <v>2</v>
      </c>
      <c r="D4" s="79" t="str">
        <f>IF(C4&gt;1.5,"X","√")</f>
        <v>X</v>
      </c>
      <c r="E4" s="23" t="s">
        <v>85</v>
      </c>
      <c r="F4" s="22" t="s">
        <v>119</v>
      </c>
    </row>
    <row r="5" spans="1:6" ht="4.5" customHeight="1">
      <c r="A5" s="36"/>
      <c r="B5" s="66"/>
      <c r="C5" s="161"/>
      <c r="D5" s="47"/>
    </row>
    <row r="6" spans="1:6" ht="54">
      <c r="A6" s="36">
        <v>4.2</v>
      </c>
      <c r="B6" s="66" t="s">
        <v>127</v>
      </c>
      <c r="C6" s="161">
        <v>2</v>
      </c>
      <c r="D6" s="79" t="str">
        <f>IF(C6&gt;1.5,"X","√")</f>
        <v>X</v>
      </c>
      <c r="E6" s="23" t="s">
        <v>85</v>
      </c>
      <c r="F6" s="22" t="s">
        <v>119</v>
      </c>
    </row>
    <row r="7" spans="1:6">
      <c r="A7" s="36"/>
      <c r="B7" s="66"/>
      <c r="C7" s="161"/>
      <c r="D7" s="47"/>
    </row>
    <row r="8" spans="1:6" ht="70.900000000000006" customHeight="1">
      <c r="A8" s="36">
        <v>4.3</v>
      </c>
      <c r="B8" s="66" t="s">
        <v>128</v>
      </c>
      <c r="C8" s="161">
        <v>2</v>
      </c>
      <c r="D8" s="79" t="str">
        <f>IF(C8&gt;1.5,"X","√")</f>
        <v>X</v>
      </c>
      <c r="E8" s="23" t="s">
        <v>85</v>
      </c>
      <c r="F8" s="22" t="s">
        <v>119</v>
      </c>
    </row>
    <row r="9" spans="1:6">
      <c r="A9" s="36"/>
      <c r="B9" s="67"/>
      <c r="C9" s="161"/>
      <c r="D9" s="47"/>
    </row>
    <row r="10" spans="1:6" ht="81">
      <c r="A10" s="36">
        <v>4.4000000000000004</v>
      </c>
      <c r="B10" s="37" t="s">
        <v>129</v>
      </c>
      <c r="C10" s="161">
        <v>2</v>
      </c>
      <c r="D10" s="79" t="str">
        <f>IF(C10&gt;1.5,"X","√")</f>
        <v>X</v>
      </c>
      <c r="E10" s="23" t="s">
        <v>85</v>
      </c>
      <c r="F10" s="22" t="s">
        <v>119</v>
      </c>
    </row>
    <row r="11" spans="1:6" ht="4.5" customHeight="1">
      <c r="A11" s="32"/>
      <c r="B11" s="67"/>
      <c r="C11" s="162"/>
      <c r="D11" s="47"/>
      <c r="F11" s="64"/>
    </row>
    <row r="12" spans="1:6" ht="67.5">
      <c r="A12" s="32">
        <v>4.5</v>
      </c>
      <c r="B12" s="66" t="s">
        <v>130</v>
      </c>
      <c r="C12" s="162">
        <v>2</v>
      </c>
      <c r="D12" s="79" t="str">
        <f>IF(C12&gt;1.5,"X","√")</f>
        <v>X</v>
      </c>
      <c r="E12" s="23" t="s">
        <v>85</v>
      </c>
      <c r="F12" s="22" t="s">
        <v>119</v>
      </c>
    </row>
    <row r="13" spans="1:6" ht="4.5" customHeight="1" thickBot="1">
      <c r="A13" s="32"/>
      <c r="B13" s="67"/>
      <c r="C13" s="162"/>
      <c r="D13" s="44"/>
    </row>
    <row r="14" spans="1:6" ht="41.25" thickBot="1">
      <c r="A14" s="32">
        <v>4.5999999999999996</v>
      </c>
      <c r="B14" s="30" t="s">
        <v>131</v>
      </c>
      <c r="C14" s="178"/>
      <c r="D14" s="79" t="str">
        <f>IF(C14=0,"X","√")</f>
        <v>X</v>
      </c>
      <c r="E14" s="23" t="s">
        <v>132</v>
      </c>
      <c r="F14" s="22" t="s">
        <v>90</v>
      </c>
    </row>
    <row r="15" spans="1:6" ht="14.25" thickBot="1">
      <c r="A15" s="70"/>
      <c r="B15" s="67"/>
      <c r="C15" s="68"/>
      <c r="D15" s="44"/>
    </row>
    <row r="16" spans="1:6" ht="54.75" thickBot="1">
      <c r="A16" s="231">
        <v>4.7</v>
      </c>
      <c r="B16" s="30" t="s">
        <v>133</v>
      </c>
      <c r="C16" s="232"/>
      <c r="D16" s="44"/>
    </row>
    <row r="17" spans="1:4" ht="14.25" thickBot="1">
      <c r="A17" s="62"/>
      <c r="B17" s="51"/>
      <c r="C17" s="51"/>
      <c r="D17" s="52"/>
    </row>
    <row r="18" spans="1:4" s="41" customFormat="1"/>
    <row r="19" spans="1:4" s="41" customFormat="1" ht="15.75">
      <c r="B19" s="152"/>
      <c r="C19" s="149"/>
    </row>
    <row r="20" spans="1:4" s="41" customFormat="1"/>
    <row r="21" spans="1:4" s="41" customFormat="1"/>
    <row r="22" spans="1:4" s="41" customFormat="1"/>
    <row r="23" spans="1:4" s="41" customFormat="1"/>
    <row r="24" spans="1:4" s="41" customFormat="1" ht="14.25" hidden="1" thickBot="1"/>
    <row r="25" spans="1:4" s="41" customFormat="1" hidden="1">
      <c r="B25" s="53" t="s">
        <v>36</v>
      </c>
    </row>
    <row r="26" spans="1:4" s="41" customFormat="1" ht="14.25" hidden="1" thickBot="1">
      <c r="B26" s="54" t="s">
        <v>37</v>
      </c>
    </row>
    <row r="27" spans="1:4" s="41" customFormat="1" hidden="1"/>
    <row r="28" spans="1:4" s="41" customFormat="1" hidden="1"/>
    <row r="29" spans="1:4" s="41" customFormat="1" hidden="1"/>
    <row r="30" spans="1:4" s="41" customFormat="1" ht="14.25" hidden="1" thickBot="1"/>
    <row r="31" spans="1:4" s="41" customFormat="1" ht="14.25" hidden="1" thickBot="1">
      <c r="B31" s="71" t="str">
        <f>IF('A Company Info'!C32&lt;5,"Statement","Policy")</f>
        <v>Statement</v>
      </c>
    </row>
    <row r="32" spans="1:4" s="41" customFormat="1" hidden="1"/>
    <row r="33" s="41" customFormat="1" hidden="1"/>
    <row r="34" s="41" customFormat="1" hidden="1"/>
    <row r="35" s="41" customFormat="1"/>
    <row r="36" s="41" customFormat="1"/>
    <row r="37" s="41" customFormat="1"/>
    <row r="38" s="41" customFormat="1"/>
    <row r="39" s="41" customFormat="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sheetData>
  <sheetProtection algorithmName="SHA-512" hashValue="6HEtAZKNHN3oGNjU+TgGdeS3rKEz89vF5PYbl6LkRFRr+qpLkrN87gj/stk90JJJw78G5kmvAHHDpJ0l6dknsA==" saltValue="7pcmgDfh1hvrtIbCgKE89A==" spinCount="100000" sheet="1" objects="1" scenarios="1"/>
  <mergeCells count="1">
    <mergeCell ref="A1:C1"/>
  </mergeCells>
  <conditionalFormatting sqref="D4">
    <cfRule type="containsText" dxfId="72" priority="13" operator="containsText" text="√">
      <formula>NOT(ISERROR(SEARCH("√",D4)))</formula>
    </cfRule>
    <cfRule type="containsText" dxfId="71" priority="14" operator="containsText" text="X">
      <formula>NOT(ISERROR(SEARCH("X",D4)))</formula>
    </cfRule>
  </conditionalFormatting>
  <conditionalFormatting sqref="D6">
    <cfRule type="containsText" dxfId="70" priority="11" operator="containsText" text="√">
      <formula>NOT(ISERROR(SEARCH("√",D6)))</formula>
    </cfRule>
    <cfRule type="containsText" dxfId="69" priority="12" operator="containsText" text="X">
      <formula>NOT(ISERROR(SEARCH("X",D6)))</formula>
    </cfRule>
  </conditionalFormatting>
  <conditionalFormatting sqref="D8">
    <cfRule type="containsText" dxfId="68" priority="1" operator="containsText" text="√">
      <formula>NOT(ISERROR(SEARCH("√",D8)))</formula>
    </cfRule>
    <cfRule type="containsText" dxfId="67" priority="2" operator="containsText" text="X">
      <formula>NOT(ISERROR(SEARCH("X",D8)))</formula>
    </cfRule>
  </conditionalFormatting>
  <conditionalFormatting sqref="D10">
    <cfRule type="containsText" dxfId="66" priority="7" operator="containsText" text="√">
      <formula>NOT(ISERROR(SEARCH("√",D10)))</formula>
    </cfRule>
    <cfRule type="containsText" dxfId="65" priority="8" operator="containsText" text="X">
      <formula>NOT(ISERROR(SEARCH("X",D10)))</formula>
    </cfRule>
  </conditionalFormatting>
  <conditionalFormatting sqref="D12">
    <cfRule type="containsText" dxfId="64" priority="5" operator="containsText" text="√">
      <formula>NOT(ISERROR(SEARCH("√",D12)))</formula>
    </cfRule>
    <cfRule type="containsText" dxfId="63" priority="6" operator="containsText" text="X">
      <formula>NOT(ISERROR(SEARCH("X",D12)))</formula>
    </cfRule>
  </conditionalFormatting>
  <conditionalFormatting sqref="D14">
    <cfRule type="containsText" dxfId="62" priority="3" operator="containsText" text="√">
      <formula>NOT(ISERROR(SEARCH("√",D14)))</formula>
    </cfRule>
    <cfRule type="containsText" dxfId="61" priority="4" operator="containsText" text="X">
      <formula>NOT(ISERROR(SEARCH("X",D14)))</formula>
    </cfRule>
  </conditionalFormatting>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2</xdr:col>
                    <xdr:colOff>0</xdr:colOff>
                    <xdr:row>7</xdr:row>
                    <xdr:rowOff>0</xdr:rowOff>
                  </from>
                  <to>
                    <xdr:col>3</xdr:col>
                    <xdr:colOff>0</xdr:colOff>
                    <xdr:row>7</xdr:row>
                    <xdr:rowOff>200025</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2</xdr:col>
                    <xdr:colOff>0</xdr:colOff>
                    <xdr:row>9</xdr:row>
                    <xdr:rowOff>0</xdr:rowOff>
                  </from>
                  <to>
                    <xdr:col>3</xdr:col>
                    <xdr:colOff>0</xdr:colOff>
                    <xdr:row>9</xdr:row>
                    <xdr:rowOff>200025</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2</xdr:col>
                    <xdr:colOff>0</xdr:colOff>
                    <xdr:row>11</xdr:row>
                    <xdr:rowOff>0</xdr:rowOff>
                  </from>
                  <to>
                    <xdr:col>3</xdr:col>
                    <xdr:colOff>0</xdr:colOff>
                    <xdr:row>11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U171"/>
  <sheetViews>
    <sheetView zoomScale="98" zoomScaleNormal="98" workbookViewId="0">
      <selection activeCell="F1" sqref="F1:F1048576"/>
    </sheetView>
  </sheetViews>
  <sheetFormatPr defaultColWidth="9.140625" defaultRowHeight="13.5"/>
  <cols>
    <col min="1" max="1" width="5.7109375" style="2" customWidth="1"/>
    <col min="2" max="2" width="48.140625" style="2" customWidth="1"/>
    <col min="3" max="3" width="55.140625" style="72" customWidth="1"/>
    <col min="4" max="4" width="2.5703125" style="2" customWidth="1"/>
    <col min="5" max="5" width="23.7109375" style="41" customWidth="1"/>
    <col min="6" max="6" width="18" style="41" hidden="1" customWidth="1"/>
    <col min="7" max="7" width="9.140625" style="41" hidden="1" customWidth="1"/>
    <col min="8" max="10" width="9.140625" style="41" customWidth="1"/>
    <col min="11" max="47" width="9.140625" style="41"/>
    <col min="48" max="16384" width="9.140625" style="2"/>
  </cols>
  <sheetData>
    <row r="1" spans="1:6" ht="81.75" customHeight="1">
      <c r="A1" s="236" t="s">
        <v>134</v>
      </c>
      <c r="B1" s="237"/>
      <c r="C1" s="237"/>
      <c r="D1" s="143"/>
      <c r="E1" s="6"/>
      <c r="F1" s="9"/>
    </row>
    <row r="2" spans="1:6">
      <c r="A2" s="26" t="s">
        <v>65</v>
      </c>
      <c r="B2" s="27"/>
      <c r="C2" s="27"/>
      <c r="D2" s="28"/>
      <c r="E2" s="20" t="s">
        <v>68</v>
      </c>
      <c r="F2" s="20" t="s">
        <v>69</v>
      </c>
    </row>
    <row r="3" spans="1:6">
      <c r="A3" s="77">
        <v>5.0999999999999996</v>
      </c>
      <c r="B3" s="46" t="s">
        <v>135</v>
      </c>
      <c r="C3" s="30"/>
      <c r="D3" s="47"/>
    </row>
    <row r="4" spans="1:6">
      <c r="A4" s="60"/>
      <c r="B4" s="171"/>
      <c r="C4" s="154"/>
      <c r="D4" s="238"/>
    </row>
    <row r="5" spans="1:6">
      <c r="A5" s="60"/>
      <c r="B5" s="171"/>
      <c r="C5" s="154"/>
      <c r="D5" s="238"/>
      <c r="E5" s="78"/>
      <c r="F5" s="78"/>
    </row>
    <row r="6" spans="1:6">
      <c r="A6" s="60"/>
      <c r="B6" s="171"/>
      <c r="C6" s="154"/>
      <c r="D6" s="238"/>
      <c r="E6" s="78"/>
      <c r="F6" s="78"/>
    </row>
    <row r="7" spans="1:6">
      <c r="A7" s="60"/>
      <c r="B7" s="171"/>
      <c r="C7" s="154"/>
      <c r="D7" s="238"/>
      <c r="E7" s="78"/>
      <c r="F7" s="78"/>
    </row>
    <row r="8" spans="1:6">
      <c r="A8" s="60"/>
      <c r="B8" s="171"/>
      <c r="C8" s="154"/>
      <c r="D8" s="238"/>
      <c r="E8" s="21" t="s">
        <v>136</v>
      </c>
      <c r="F8" s="22" t="s">
        <v>72</v>
      </c>
    </row>
    <row r="9" spans="1:6">
      <c r="A9" s="60"/>
      <c r="B9" s="171"/>
      <c r="C9" s="154"/>
      <c r="D9" s="238"/>
      <c r="E9" s="78"/>
      <c r="F9" s="78"/>
    </row>
    <row r="10" spans="1:6">
      <c r="A10" s="60"/>
      <c r="B10" s="171"/>
      <c r="C10" s="154"/>
      <c r="D10" s="238"/>
      <c r="E10" s="78"/>
      <c r="F10" s="78"/>
    </row>
    <row r="11" spans="1:6">
      <c r="A11" s="60"/>
      <c r="B11" s="171"/>
      <c r="C11" s="154"/>
      <c r="D11" s="238"/>
      <c r="E11" s="78"/>
      <c r="F11" s="78"/>
    </row>
    <row r="12" spans="1:6">
      <c r="A12" s="60"/>
      <c r="B12" s="171"/>
      <c r="C12" s="154"/>
      <c r="D12" s="238"/>
      <c r="E12" s="78"/>
      <c r="F12" s="78"/>
    </row>
    <row r="13" spans="1:6">
      <c r="A13" s="60"/>
      <c r="B13" s="171"/>
      <c r="C13" s="154"/>
      <c r="D13" s="238"/>
      <c r="E13" s="78"/>
      <c r="F13" s="78"/>
    </row>
    <row r="14" spans="1:6" ht="14.25" thickBot="1">
      <c r="A14" s="60"/>
      <c r="B14" s="171"/>
      <c r="C14" s="154"/>
      <c r="D14" s="238"/>
      <c r="E14" s="78"/>
      <c r="F14" s="78"/>
    </row>
    <row r="15" spans="1:6" ht="14.25" thickBot="1">
      <c r="A15" s="60"/>
      <c r="B15" s="171"/>
      <c r="C15" s="153"/>
      <c r="D15" s="238"/>
      <c r="E15" s="78"/>
      <c r="F15" s="78"/>
    </row>
    <row r="16" spans="1:6">
      <c r="A16" s="60"/>
      <c r="B16" s="46"/>
      <c r="C16" s="30"/>
      <c r="D16" s="47"/>
      <c r="E16" s="78"/>
      <c r="F16" s="78"/>
    </row>
    <row r="17" spans="1:7">
      <c r="A17" s="60"/>
      <c r="B17" s="46"/>
      <c r="C17" s="30"/>
      <c r="D17" s="47"/>
      <c r="E17" s="78"/>
      <c r="F17" s="78"/>
    </row>
    <row r="18" spans="1:7">
      <c r="A18" s="60"/>
      <c r="B18" s="46"/>
      <c r="C18" s="30"/>
      <c r="D18" s="47"/>
      <c r="E18" s="78"/>
      <c r="F18" s="78"/>
    </row>
    <row r="19" spans="1:7">
      <c r="A19" s="36">
        <v>5.2</v>
      </c>
      <c r="B19" s="46" t="s">
        <v>137</v>
      </c>
      <c r="C19" s="30"/>
      <c r="D19" s="47"/>
      <c r="E19" s="78"/>
      <c r="F19" s="78"/>
    </row>
    <row r="20" spans="1:7">
      <c r="A20" s="36"/>
      <c r="B20" s="46" t="s">
        <v>138</v>
      </c>
      <c r="C20" s="30"/>
      <c r="D20" s="47"/>
      <c r="E20" s="78"/>
      <c r="F20" s="78"/>
    </row>
    <row r="21" spans="1:7">
      <c r="A21" s="60"/>
      <c r="B21" s="76" t="s">
        <v>139</v>
      </c>
      <c r="C21" s="73"/>
      <c r="D21" s="47"/>
      <c r="E21" s="78"/>
      <c r="F21" s="78"/>
    </row>
    <row r="22" spans="1:7" ht="18" customHeight="1">
      <c r="A22" s="60"/>
      <c r="B22" s="35" t="s">
        <v>140</v>
      </c>
      <c r="C22" s="154"/>
      <c r="D22" s="79" t="str">
        <f>IF(C22=0,"X","√")</f>
        <v>X</v>
      </c>
      <c r="E22" s="21" t="s">
        <v>85</v>
      </c>
      <c r="F22" s="22" t="s">
        <v>90</v>
      </c>
      <c r="G22" s="79" t="str">
        <f>IF(C22=0,"X","1")</f>
        <v>X</v>
      </c>
    </row>
    <row r="23" spans="1:7" ht="4.5" customHeight="1" thickBot="1">
      <c r="A23" s="60"/>
      <c r="B23" s="35"/>
      <c r="C23" s="154"/>
      <c r="D23" s="47"/>
      <c r="E23" s="78"/>
      <c r="F23" s="78"/>
    </row>
    <row r="24" spans="1:7" ht="66.75" customHeight="1" thickBot="1">
      <c r="A24" s="60"/>
      <c r="B24" s="35" t="s">
        <v>141</v>
      </c>
      <c r="C24" s="153"/>
      <c r="D24" s="79" t="str">
        <f>IF(C24=0,"X","√")</f>
        <v>X</v>
      </c>
      <c r="E24" s="21" t="s">
        <v>142</v>
      </c>
      <c r="F24" s="22" t="s">
        <v>90</v>
      </c>
      <c r="G24" s="79" t="str">
        <f>IF(C24=0,"X","1")</f>
        <v>X</v>
      </c>
    </row>
    <row r="25" spans="1:7" ht="4.5" customHeight="1" thickBot="1">
      <c r="A25" s="60"/>
      <c r="B25" s="35"/>
      <c r="C25" s="154"/>
      <c r="D25" s="47"/>
      <c r="E25" s="78"/>
      <c r="F25" s="78"/>
      <c r="G25" s="79"/>
    </row>
    <row r="26" spans="1:7" ht="14.25" thickBot="1">
      <c r="A26" s="60"/>
      <c r="B26" s="35" t="s">
        <v>143</v>
      </c>
      <c r="C26" s="153"/>
      <c r="D26" s="47"/>
      <c r="E26" s="21" t="s">
        <v>144</v>
      </c>
      <c r="F26" s="22" t="s">
        <v>90</v>
      </c>
      <c r="G26" s="79" t="str">
        <f t="shared" ref="G26:G55" si="0">IF(C26=0,"X","1")</f>
        <v>X</v>
      </c>
    </row>
    <row r="27" spans="1:7" ht="4.5" customHeight="1" thickBot="1">
      <c r="A27" s="60"/>
      <c r="B27" s="35"/>
      <c r="C27" s="154"/>
      <c r="D27" s="47"/>
      <c r="E27" s="78"/>
      <c r="F27" s="78"/>
      <c r="G27" s="79"/>
    </row>
    <row r="28" spans="1:7" ht="14.25" thickBot="1">
      <c r="A28" s="60"/>
      <c r="B28" s="35" t="s">
        <v>145</v>
      </c>
      <c r="C28" s="222"/>
      <c r="D28" s="47"/>
      <c r="E28" s="21" t="s">
        <v>146</v>
      </c>
      <c r="F28" s="22" t="s">
        <v>90</v>
      </c>
      <c r="G28" s="79" t="str">
        <f t="shared" si="0"/>
        <v>X</v>
      </c>
    </row>
    <row r="29" spans="1:7" ht="4.5" customHeight="1">
      <c r="A29" s="60"/>
      <c r="B29" s="35"/>
      <c r="C29" s="154"/>
      <c r="D29" s="47"/>
      <c r="E29" s="78"/>
      <c r="F29" s="78"/>
      <c r="G29" s="79"/>
    </row>
    <row r="30" spans="1:7">
      <c r="A30" s="60"/>
      <c r="B30" s="76" t="s">
        <v>147</v>
      </c>
      <c r="C30" s="172"/>
      <c r="D30" s="47"/>
      <c r="E30" s="78"/>
      <c r="F30" s="78"/>
      <c r="G30" s="79"/>
    </row>
    <row r="31" spans="1:7" ht="18" customHeight="1">
      <c r="A31" s="60"/>
      <c r="B31" s="35" t="s">
        <v>140</v>
      </c>
      <c r="C31" s="154"/>
      <c r="D31" s="79" t="str">
        <f>IF(C31=0,"X","√")</f>
        <v>X</v>
      </c>
      <c r="E31" s="21" t="s">
        <v>85</v>
      </c>
      <c r="F31" s="22" t="s">
        <v>90</v>
      </c>
      <c r="G31" s="79" t="str">
        <f t="shared" si="0"/>
        <v>X</v>
      </c>
    </row>
    <row r="32" spans="1:7" ht="4.5" customHeight="1" thickBot="1">
      <c r="A32" s="60"/>
      <c r="B32" s="35"/>
      <c r="C32" s="154"/>
      <c r="D32" s="47"/>
      <c r="E32" s="78"/>
      <c r="F32" s="78"/>
      <c r="G32" s="79"/>
    </row>
    <row r="33" spans="1:7" ht="66.75" customHeight="1" thickBot="1">
      <c r="A33" s="60"/>
      <c r="B33" s="35" t="s">
        <v>141</v>
      </c>
      <c r="C33" s="153"/>
      <c r="D33" s="79" t="str">
        <f>IF(C33=0,"X","√")</f>
        <v>X</v>
      </c>
      <c r="E33" s="21" t="s">
        <v>142</v>
      </c>
      <c r="F33" s="22" t="s">
        <v>90</v>
      </c>
      <c r="G33" s="79" t="str">
        <f t="shared" si="0"/>
        <v>X</v>
      </c>
    </row>
    <row r="34" spans="1:7" ht="4.5" customHeight="1" thickBot="1">
      <c r="A34" s="60"/>
      <c r="B34" s="35"/>
      <c r="C34" s="154"/>
      <c r="D34" s="47"/>
      <c r="E34" s="78"/>
      <c r="F34" s="78"/>
      <c r="G34" s="79"/>
    </row>
    <row r="35" spans="1:7" ht="14.25" thickBot="1">
      <c r="A35" s="60"/>
      <c r="B35" s="35" t="s">
        <v>143</v>
      </c>
      <c r="C35" s="153"/>
      <c r="D35" s="47"/>
      <c r="E35" s="21" t="s">
        <v>144</v>
      </c>
      <c r="F35" s="22" t="s">
        <v>90</v>
      </c>
      <c r="G35" s="79" t="str">
        <f t="shared" si="0"/>
        <v>X</v>
      </c>
    </row>
    <row r="36" spans="1:7" ht="4.5" customHeight="1" thickBot="1">
      <c r="A36" s="60"/>
      <c r="B36" s="35"/>
      <c r="C36" s="154"/>
      <c r="D36" s="47"/>
      <c r="E36" s="78"/>
      <c r="F36" s="78"/>
      <c r="G36" s="79"/>
    </row>
    <row r="37" spans="1:7" ht="14.25" thickBot="1">
      <c r="A37" s="60"/>
      <c r="B37" s="35" t="s">
        <v>145</v>
      </c>
      <c r="C37" s="222"/>
      <c r="D37" s="47"/>
      <c r="E37" s="21" t="s">
        <v>146</v>
      </c>
      <c r="F37" s="22" t="s">
        <v>90</v>
      </c>
      <c r="G37" s="79" t="str">
        <f t="shared" si="0"/>
        <v>X</v>
      </c>
    </row>
    <row r="38" spans="1:7" ht="4.5" customHeight="1">
      <c r="A38" s="60"/>
      <c r="B38" s="35"/>
      <c r="C38" s="154"/>
      <c r="D38" s="47"/>
      <c r="E38" s="78"/>
      <c r="F38" s="78"/>
      <c r="G38" s="79"/>
    </row>
    <row r="39" spans="1:7">
      <c r="A39" s="60"/>
      <c r="B39" s="76" t="s">
        <v>148</v>
      </c>
      <c r="C39" s="172"/>
      <c r="D39" s="47"/>
      <c r="G39" s="79"/>
    </row>
    <row r="40" spans="1:7" ht="18" customHeight="1">
      <c r="A40" s="60"/>
      <c r="B40" s="35" t="s">
        <v>140</v>
      </c>
      <c r="C40" s="154"/>
      <c r="D40" s="79" t="str">
        <f>IF(C40=0,"X","√")</f>
        <v>X</v>
      </c>
      <c r="E40" s="21" t="s">
        <v>85</v>
      </c>
      <c r="F40" s="22" t="s">
        <v>90</v>
      </c>
      <c r="G40" s="79" t="str">
        <f t="shared" si="0"/>
        <v>X</v>
      </c>
    </row>
    <row r="41" spans="1:7" ht="4.5" customHeight="1" thickBot="1">
      <c r="A41" s="60"/>
      <c r="B41" s="35"/>
      <c r="C41" s="154"/>
      <c r="D41" s="47"/>
      <c r="E41" s="78"/>
      <c r="F41" s="78"/>
      <c r="G41" s="79"/>
    </row>
    <row r="42" spans="1:7" ht="66.75" customHeight="1" thickBot="1">
      <c r="A42" s="60"/>
      <c r="B42" s="35" t="s">
        <v>141</v>
      </c>
      <c r="C42" s="153"/>
      <c r="D42" s="79" t="str">
        <f>IF(C42=0,"X","√")</f>
        <v>X</v>
      </c>
      <c r="E42" s="21" t="s">
        <v>142</v>
      </c>
      <c r="F42" s="22" t="s">
        <v>90</v>
      </c>
      <c r="G42" s="79" t="str">
        <f t="shared" si="0"/>
        <v>X</v>
      </c>
    </row>
    <row r="43" spans="1:7" ht="4.5" customHeight="1" thickBot="1">
      <c r="A43" s="60"/>
      <c r="B43" s="35"/>
      <c r="C43" s="154"/>
      <c r="D43" s="47"/>
      <c r="E43" s="78"/>
      <c r="F43" s="78"/>
      <c r="G43" s="79"/>
    </row>
    <row r="44" spans="1:7" ht="14.25" thickBot="1">
      <c r="A44" s="60"/>
      <c r="B44" s="35" t="s">
        <v>143</v>
      </c>
      <c r="C44" s="153"/>
      <c r="D44" s="47"/>
      <c r="E44" s="21" t="s">
        <v>144</v>
      </c>
      <c r="F44" s="22" t="s">
        <v>90</v>
      </c>
      <c r="G44" s="79" t="str">
        <f t="shared" si="0"/>
        <v>X</v>
      </c>
    </row>
    <row r="45" spans="1:7" ht="4.5" customHeight="1" thickBot="1">
      <c r="A45" s="60"/>
      <c r="B45" s="35"/>
      <c r="C45" s="154"/>
      <c r="D45" s="47"/>
      <c r="E45" s="78"/>
      <c r="F45" s="78"/>
      <c r="G45" s="79"/>
    </row>
    <row r="46" spans="1:7" ht="14.25" thickBot="1">
      <c r="A46" s="60"/>
      <c r="B46" s="35" t="s">
        <v>145</v>
      </c>
      <c r="C46" s="222"/>
      <c r="D46" s="47"/>
      <c r="E46" s="21" t="s">
        <v>146</v>
      </c>
      <c r="F46" s="22" t="s">
        <v>90</v>
      </c>
      <c r="G46" s="79" t="str">
        <f t="shared" si="0"/>
        <v>X</v>
      </c>
    </row>
    <row r="47" spans="1:7" ht="4.5" customHeight="1">
      <c r="A47" s="60"/>
      <c r="B47" s="35"/>
      <c r="C47" s="154"/>
      <c r="D47" s="47"/>
      <c r="E47" s="78"/>
      <c r="F47" s="78"/>
      <c r="G47" s="79"/>
    </row>
    <row r="48" spans="1:7">
      <c r="A48" s="60"/>
      <c r="B48" s="76" t="s">
        <v>149</v>
      </c>
      <c r="C48" s="172"/>
      <c r="D48" s="47"/>
      <c r="G48" s="79"/>
    </row>
    <row r="49" spans="1:7" ht="18" customHeight="1">
      <c r="A49" s="60"/>
      <c r="B49" s="35" t="s">
        <v>140</v>
      </c>
      <c r="C49" s="154"/>
      <c r="D49" s="79" t="str">
        <f>IF(C49=0,"X","√")</f>
        <v>X</v>
      </c>
      <c r="E49" s="21" t="s">
        <v>85</v>
      </c>
      <c r="F49" s="22" t="s">
        <v>90</v>
      </c>
      <c r="G49" s="79" t="str">
        <f t="shared" si="0"/>
        <v>X</v>
      </c>
    </row>
    <row r="50" spans="1:7" ht="4.5" customHeight="1" thickBot="1">
      <c r="A50" s="60"/>
      <c r="B50" s="35"/>
      <c r="C50" s="154"/>
      <c r="D50" s="47"/>
      <c r="E50" s="78"/>
      <c r="F50" s="78"/>
      <c r="G50" s="79"/>
    </row>
    <row r="51" spans="1:7" ht="66" customHeight="1" thickBot="1">
      <c r="A51" s="60"/>
      <c r="B51" s="35" t="s">
        <v>141</v>
      </c>
      <c r="C51" s="153"/>
      <c r="D51" s="79" t="str">
        <f>IF(C51=0,"X","√")</f>
        <v>X</v>
      </c>
      <c r="E51" s="21" t="s">
        <v>142</v>
      </c>
      <c r="F51" s="22" t="s">
        <v>90</v>
      </c>
      <c r="G51" s="79" t="str">
        <f t="shared" si="0"/>
        <v>X</v>
      </c>
    </row>
    <row r="52" spans="1:7" ht="4.5" customHeight="1" thickBot="1">
      <c r="A52" s="60"/>
      <c r="B52" s="35"/>
      <c r="C52" s="154"/>
      <c r="D52" s="47"/>
      <c r="E52" s="78"/>
      <c r="F52" s="78"/>
      <c r="G52" s="79"/>
    </row>
    <row r="53" spans="1:7" ht="14.25" thickBot="1">
      <c r="A53" s="60"/>
      <c r="B53" s="35" t="s">
        <v>143</v>
      </c>
      <c r="C53" s="153"/>
      <c r="D53" s="47"/>
      <c r="E53" s="21" t="s">
        <v>144</v>
      </c>
      <c r="F53" s="22" t="s">
        <v>90</v>
      </c>
      <c r="G53" s="79" t="str">
        <f t="shared" si="0"/>
        <v>X</v>
      </c>
    </row>
    <row r="54" spans="1:7" ht="4.5" customHeight="1" thickBot="1">
      <c r="A54" s="60"/>
      <c r="B54" s="35"/>
      <c r="C54" s="154"/>
      <c r="D54" s="47"/>
      <c r="E54" s="78"/>
      <c r="F54" s="78"/>
      <c r="G54" s="79"/>
    </row>
    <row r="55" spans="1:7" ht="14.25" thickBot="1">
      <c r="A55" s="60"/>
      <c r="B55" s="35" t="s">
        <v>145</v>
      </c>
      <c r="C55" s="222"/>
      <c r="D55" s="47"/>
      <c r="E55" s="21" t="s">
        <v>146</v>
      </c>
      <c r="F55" s="22" t="s">
        <v>90</v>
      </c>
      <c r="G55" s="79" t="str">
        <f t="shared" si="0"/>
        <v>X</v>
      </c>
    </row>
    <row r="56" spans="1:7" ht="4.5" customHeight="1">
      <c r="A56" s="60"/>
      <c r="B56" s="35"/>
      <c r="C56" s="154"/>
      <c r="D56" s="47"/>
      <c r="E56" s="78"/>
      <c r="F56" s="78"/>
    </row>
    <row r="57" spans="1:7" ht="14.25" thickBot="1">
      <c r="A57" s="62"/>
      <c r="B57" s="51"/>
      <c r="C57" s="173"/>
      <c r="D57" s="52"/>
    </row>
    <row r="58" spans="1:7" s="41" customFormat="1">
      <c r="C58" s="74"/>
    </row>
    <row r="59" spans="1:7" s="41" customFormat="1" ht="15.75">
      <c r="B59" s="146"/>
      <c r="C59" s="150"/>
    </row>
    <row r="60" spans="1:7" s="41" customFormat="1">
      <c r="C60" s="74"/>
    </row>
    <row r="61" spans="1:7" s="41" customFormat="1">
      <c r="C61" s="74"/>
    </row>
    <row r="62" spans="1:7" s="41" customFormat="1">
      <c r="C62" s="74"/>
    </row>
    <row r="63" spans="1:7" s="41" customFormat="1">
      <c r="C63" s="74"/>
    </row>
    <row r="64" spans="1:7" s="41" customFormat="1" hidden="1">
      <c r="C64" s="74"/>
    </row>
    <row r="65" spans="2:3" s="41" customFormat="1" ht="14.25" hidden="1" thickBot="1">
      <c r="C65" s="74"/>
    </row>
    <row r="66" spans="2:3" s="41" customFormat="1" hidden="1">
      <c r="B66" s="174" t="s">
        <v>13</v>
      </c>
      <c r="C66" s="175" t="b">
        <v>0</v>
      </c>
    </row>
    <row r="67" spans="2:3" s="41" customFormat="1" hidden="1">
      <c r="B67" s="176" t="s">
        <v>14</v>
      </c>
      <c r="C67" s="175" t="b">
        <v>0</v>
      </c>
    </row>
    <row r="68" spans="2:3" s="41" customFormat="1" hidden="1">
      <c r="B68" s="176" t="s">
        <v>15</v>
      </c>
      <c r="C68" s="175" t="b">
        <v>0</v>
      </c>
    </row>
    <row r="69" spans="2:3" s="41" customFormat="1" hidden="1">
      <c r="B69" s="176" t="s">
        <v>16</v>
      </c>
      <c r="C69" s="175" t="b">
        <v>0</v>
      </c>
    </row>
    <row r="70" spans="2:3" s="41" customFormat="1" hidden="1">
      <c r="B70" s="176" t="s">
        <v>17</v>
      </c>
      <c r="C70" s="175" t="b">
        <v>0</v>
      </c>
    </row>
    <row r="71" spans="2:3" s="41" customFormat="1" hidden="1">
      <c r="B71" s="176" t="s">
        <v>18</v>
      </c>
      <c r="C71" s="175" t="b">
        <v>0</v>
      </c>
    </row>
    <row r="72" spans="2:3" s="41" customFormat="1" hidden="1">
      <c r="B72" s="176" t="s">
        <v>19</v>
      </c>
      <c r="C72" s="175" t="b">
        <v>0</v>
      </c>
    </row>
    <row r="73" spans="2:3" s="41" customFormat="1" hidden="1">
      <c r="B73" s="176" t="s">
        <v>20</v>
      </c>
      <c r="C73" s="175" t="b">
        <v>0</v>
      </c>
    </row>
    <row r="74" spans="2:3" s="41" customFormat="1" hidden="1">
      <c r="B74" s="176" t="s">
        <v>21</v>
      </c>
      <c r="C74" s="175" t="b">
        <v>0</v>
      </c>
    </row>
    <row r="75" spans="2:3" s="41" customFormat="1" hidden="1">
      <c r="B75" s="176" t="s">
        <v>22</v>
      </c>
      <c r="C75" s="175" t="b">
        <v>0</v>
      </c>
    </row>
    <row r="76" spans="2:3" s="41" customFormat="1" hidden="1">
      <c r="B76" s="176" t="s">
        <v>23</v>
      </c>
      <c r="C76" s="175" t="b">
        <v>0</v>
      </c>
    </row>
    <row r="77" spans="2:3" s="41" customFormat="1" hidden="1">
      <c r="B77" s="176" t="s">
        <v>24</v>
      </c>
      <c r="C77" s="175" t="b">
        <v>0</v>
      </c>
    </row>
    <row r="78" spans="2:3" s="41" customFormat="1" hidden="1">
      <c r="B78" s="176" t="s">
        <v>25</v>
      </c>
      <c r="C78" s="175" t="b">
        <v>0</v>
      </c>
    </row>
    <row r="79" spans="2:3" s="41" customFormat="1" hidden="1">
      <c r="B79" s="176" t="s">
        <v>26</v>
      </c>
      <c r="C79" s="175" t="b">
        <v>0</v>
      </c>
    </row>
    <row r="80" spans="2:3" s="41" customFormat="1" hidden="1">
      <c r="B80" s="176" t="s">
        <v>27</v>
      </c>
      <c r="C80" s="175" t="b">
        <v>0</v>
      </c>
    </row>
    <row r="81" spans="2:3" s="41" customFormat="1" hidden="1">
      <c r="B81" s="176" t="s">
        <v>28</v>
      </c>
      <c r="C81" s="175" t="b">
        <v>0</v>
      </c>
    </row>
    <row r="82" spans="2:3" s="41" customFormat="1" hidden="1">
      <c r="B82" s="176" t="s">
        <v>29</v>
      </c>
      <c r="C82" s="175" t="b">
        <v>0</v>
      </c>
    </row>
    <row r="83" spans="2:3" s="41" customFormat="1" hidden="1">
      <c r="B83" s="176" t="s">
        <v>30</v>
      </c>
      <c r="C83" s="175" t="b">
        <v>0</v>
      </c>
    </row>
    <row r="84" spans="2:3" s="41" customFormat="1" hidden="1">
      <c r="B84" s="176" t="s">
        <v>31</v>
      </c>
      <c r="C84" s="175" t="b">
        <v>0</v>
      </c>
    </row>
    <row r="85" spans="2:3" s="41" customFormat="1" hidden="1">
      <c r="B85" s="176" t="s">
        <v>32</v>
      </c>
      <c r="C85" s="175" t="b">
        <v>0</v>
      </c>
    </row>
    <row r="86" spans="2:3" s="41" customFormat="1" hidden="1">
      <c r="B86" s="176" t="s">
        <v>33</v>
      </c>
      <c r="C86" s="175" t="b">
        <v>0</v>
      </c>
    </row>
    <row r="87" spans="2:3" s="41" customFormat="1" hidden="1">
      <c r="B87" s="176" t="s">
        <v>34</v>
      </c>
      <c r="C87" s="175" t="b">
        <v>0</v>
      </c>
    </row>
    <row r="88" spans="2:3" s="41" customFormat="1" ht="14.25" hidden="1" thickBot="1">
      <c r="B88" s="177" t="s">
        <v>35</v>
      </c>
      <c r="C88" s="175" t="b">
        <v>0</v>
      </c>
    </row>
    <row r="89" spans="2:3" s="41" customFormat="1" hidden="1">
      <c r="C89" s="74"/>
    </row>
    <row r="90" spans="2:3" s="41" customFormat="1" hidden="1">
      <c r="C90" s="74"/>
    </row>
    <row r="91" spans="2:3" s="41" customFormat="1">
      <c r="C91" s="74"/>
    </row>
    <row r="92" spans="2:3" s="41" customFormat="1">
      <c r="C92" s="74"/>
    </row>
    <row r="93" spans="2:3" s="41" customFormat="1">
      <c r="C93" s="74"/>
    </row>
    <row r="94" spans="2:3" s="41" customFormat="1">
      <c r="C94" s="74"/>
    </row>
    <row r="95" spans="2:3" s="41" customFormat="1">
      <c r="C95" s="74"/>
    </row>
    <row r="96" spans="2:3" s="41" customFormat="1">
      <c r="C96" s="74"/>
    </row>
    <row r="97" spans="3:3" s="41" customFormat="1">
      <c r="C97" s="74"/>
    </row>
    <row r="98" spans="3:3" s="41" customFormat="1">
      <c r="C98" s="74"/>
    </row>
    <row r="99" spans="3:3" s="41" customFormat="1">
      <c r="C99" s="74"/>
    </row>
    <row r="100" spans="3:3" s="41" customFormat="1">
      <c r="C100" s="74"/>
    </row>
    <row r="101" spans="3:3" s="41" customFormat="1">
      <c r="C101" s="74"/>
    </row>
    <row r="102" spans="3:3" s="41" customFormat="1">
      <c r="C102" s="74"/>
    </row>
    <row r="103" spans="3:3" s="41" customFormat="1">
      <c r="C103" s="74"/>
    </row>
    <row r="104" spans="3:3" s="41" customFormat="1">
      <c r="C104" s="74"/>
    </row>
    <row r="105" spans="3:3" s="41" customFormat="1">
      <c r="C105" s="74"/>
    </row>
    <row r="106" spans="3:3" s="41" customFormat="1">
      <c r="C106" s="74"/>
    </row>
    <row r="107" spans="3:3" s="41" customFormat="1">
      <c r="C107" s="74"/>
    </row>
    <row r="108" spans="3:3" s="41" customFormat="1">
      <c r="C108" s="74"/>
    </row>
    <row r="109" spans="3:3" s="41" customFormat="1">
      <c r="C109" s="74"/>
    </row>
    <row r="110" spans="3:3" s="41" customFormat="1">
      <c r="C110" s="74"/>
    </row>
    <row r="111" spans="3:3" s="41" customFormat="1">
      <c r="C111" s="74"/>
    </row>
    <row r="112" spans="3:3" s="41" customFormat="1">
      <c r="C112" s="74"/>
    </row>
    <row r="113" spans="3:3" s="41" customFormat="1">
      <c r="C113" s="74"/>
    </row>
    <row r="114" spans="3:3" s="41" customFormat="1">
      <c r="C114" s="74"/>
    </row>
    <row r="115" spans="3:3" s="41" customFormat="1">
      <c r="C115" s="74"/>
    </row>
    <row r="116" spans="3:3" s="41" customFormat="1">
      <c r="C116" s="74"/>
    </row>
    <row r="117" spans="3:3" s="41" customFormat="1">
      <c r="C117" s="74"/>
    </row>
    <row r="118" spans="3:3" s="41" customFormat="1">
      <c r="C118" s="74"/>
    </row>
    <row r="119" spans="3:3" s="41" customFormat="1">
      <c r="C119" s="74"/>
    </row>
    <row r="120" spans="3:3" s="41" customFormat="1">
      <c r="C120" s="74"/>
    </row>
    <row r="121" spans="3:3" s="41" customFormat="1">
      <c r="C121" s="74"/>
    </row>
    <row r="122" spans="3:3" s="41" customFormat="1">
      <c r="C122" s="74"/>
    </row>
    <row r="123" spans="3:3" s="41" customFormat="1">
      <c r="C123" s="74"/>
    </row>
    <row r="124" spans="3:3" s="41" customFormat="1">
      <c r="C124" s="74"/>
    </row>
    <row r="125" spans="3:3" s="41" customFormat="1">
      <c r="C125" s="74"/>
    </row>
    <row r="126" spans="3:3" s="41" customFormat="1">
      <c r="C126" s="74"/>
    </row>
    <row r="127" spans="3:3" s="41" customFormat="1">
      <c r="C127" s="74"/>
    </row>
    <row r="128" spans="3:3" s="41" customFormat="1">
      <c r="C128" s="74"/>
    </row>
    <row r="129" spans="3:3" s="41" customFormat="1">
      <c r="C129" s="74"/>
    </row>
    <row r="130" spans="3:3" s="41" customFormat="1">
      <c r="C130" s="74"/>
    </row>
    <row r="131" spans="3:3" s="41" customFormat="1">
      <c r="C131" s="74"/>
    </row>
    <row r="132" spans="3:3" s="41" customFormat="1">
      <c r="C132" s="74"/>
    </row>
    <row r="133" spans="3:3" s="41" customFormat="1">
      <c r="C133" s="74"/>
    </row>
    <row r="134" spans="3:3" s="41" customFormat="1">
      <c r="C134" s="74"/>
    </row>
    <row r="135" spans="3:3" s="41" customFormat="1">
      <c r="C135" s="74"/>
    </row>
    <row r="136" spans="3:3" s="41" customFormat="1">
      <c r="C136" s="74"/>
    </row>
    <row r="137" spans="3:3" s="41" customFormat="1">
      <c r="C137" s="74"/>
    </row>
    <row r="138" spans="3:3" s="41" customFormat="1">
      <c r="C138" s="74"/>
    </row>
    <row r="139" spans="3:3" s="41" customFormat="1">
      <c r="C139" s="74"/>
    </row>
    <row r="140" spans="3:3" s="41" customFormat="1">
      <c r="C140" s="74"/>
    </row>
    <row r="141" spans="3:3" s="41" customFormat="1">
      <c r="C141" s="74"/>
    </row>
    <row r="142" spans="3:3" s="41" customFormat="1">
      <c r="C142" s="74"/>
    </row>
    <row r="143" spans="3:3" s="41" customFormat="1">
      <c r="C143" s="74"/>
    </row>
    <row r="144" spans="3:3" s="41" customFormat="1">
      <c r="C144" s="74"/>
    </row>
    <row r="145" spans="3:3" s="41" customFormat="1">
      <c r="C145" s="74"/>
    </row>
    <row r="146" spans="3:3" s="41" customFormat="1">
      <c r="C146" s="74"/>
    </row>
    <row r="147" spans="3:3" s="41" customFormat="1">
      <c r="C147" s="74"/>
    </row>
    <row r="148" spans="3:3" s="41" customFormat="1">
      <c r="C148" s="74"/>
    </row>
    <row r="149" spans="3:3" s="41" customFormat="1">
      <c r="C149" s="74"/>
    </row>
    <row r="150" spans="3:3" s="41" customFormat="1">
      <c r="C150" s="74"/>
    </row>
    <row r="151" spans="3:3" s="41" customFormat="1">
      <c r="C151" s="74"/>
    </row>
    <row r="152" spans="3:3" s="41" customFormat="1">
      <c r="C152" s="74"/>
    </row>
    <row r="153" spans="3:3" s="41" customFormat="1">
      <c r="C153" s="74"/>
    </row>
    <row r="154" spans="3:3" s="41" customFormat="1">
      <c r="C154" s="74"/>
    </row>
    <row r="155" spans="3:3" s="41" customFormat="1">
      <c r="C155" s="74"/>
    </row>
    <row r="156" spans="3:3" s="41" customFormat="1">
      <c r="C156" s="74"/>
    </row>
    <row r="157" spans="3:3" s="41" customFormat="1">
      <c r="C157" s="74"/>
    </row>
    <row r="158" spans="3:3" s="41" customFormat="1">
      <c r="C158" s="74"/>
    </row>
    <row r="159" spans="3:3" s="41" customFormat="1">
      <c r="C159" s="74"/>
    </row>
    <row r="160" spans="3:3" s="41" customFormat="1">
      <c r="C160" s="74"/>
    </row>
    <row r="161" spans="3:3" s="41" customFormat="1">
      <c r="C161" s="74"/>
    </row>
    <row r="162" spans="3:3" s="41" customFormat="1">
      <c r="C162" s="74"/>
    </row>
    <row r="163" spans="3:3" s="41" customFormat="1">
      <c r="C163" s="74"/>
    </row>
    <row r="164" spans="3:3" s="41" customFormat="1">
      <c r="C164" s="74"/>
    </row>
    <row r="165" spans="3:3" s="41" customFormat="1">
      <c r="C165" s="74"/>
    </row>
    <row r="166" spans="3:3" s="41" customFormat="1">
      <c r="C166" s="74"/>
    </row>
    <row r="167" spans="3:3" s="41" customFormat="1">
      <c r="C167" s="74"/>
    </row>
    <row r="168" spans="3:3" s="41" customFormat="1">
      <c r="C168" s="74"/>
    </row>
    <row r="169" spans="3:3" s="41" customFormat="1">
      <c r="C169" s="74"/>
    </row>
    <row r="170" spans="3:3" s="41" customFormat="1">
      <c r="C170" s="74"/>
    </row>
    <row r="171" spans="3:3" s="41" customFormat="1">
      <c r="C171" s="74"/>
    </row>
  </sheetData>
  <sheetProtection algorithmName="SHA-512" hashValue="RuyACN2tTgej7c+Ca+TqgkP7PxBKpJQPKh6ovDBPKLHpWN2zsH3muYGTkB2edjjkZ3zG/A4GtjPU+BhDpDImHw==" saltValue="1ebZHuJKQf3r3vu9CNS2Mw==" spinCount="100000" sheet="1" objects="1" scenarios="1"/>
  <mergeCells count="2">
    <mergeCell ref="A1:C1"/>
    <mergeCell ref="D4:D15"/>
  </mergeCells>
  <conditionalFormatting sqref="D4:D15">
    <cfRule type="containsText" dxfId="60" priority="3" operator="containsText" text="√">
      <formula>NOT(ISERROR(SEARCH("√",D4)))</formula>
    </cfRule>
    <cfRule type="containsText" dxfId="59" priority="4" operator="containsText" text="X">
      <formula>NOT(ISERROR(SEARCH("X",D4)))</formula>
    </cfRule>
  </conditionalFormatting>
  <conditionalFormatting sqref="D22">
    <cfRule type="containsText" dxfId="58" priority="11" operator="containsText" text="√">
      <formula>NOT(ISERROR(SEARCH("√",D22)))</formula>
    </cfRule>
    <cfRule type="containsText" dxfId="57" priority="12" operator="containsText" text="X">
      <formula>NOT(ISERROR(SEARCH("X",D22)))</formula>
    </cfRule>
  </conditionalFormatting>
  <conditionalFormatting sqref="D24">
    <cfRule type="containsText" dxfId="56" priority="13" operator="containsText" text="√">
      <formula>NOT(ISERROR(SEARCH("√",D24)))</formula>
    </cfRule>
    <cfRule type="containsText" dxfId="55" priority="14" operator="containsText" text="X">
      <formula>NOT(ISERROR(SEARCH("X",D24)))</formula>
    </cfRule>
  </conditionalFormatting>
  <conditionalFormatting sqref="D31">
    <cfRule type="containsText" dxfId="54" priority="9" operator="containsText" text="√">
      <formula>NOT(ISERROR(SEARCH("√",D31)))</formula>
    </cfRule>
    <cfRule type="containsText" dxfId="53" priority="10" operator="containsText" text="X">
      <formula>NOT(ISERROR(SEARCH("X",D31)))</formula>
    </cfRule>
  </conditionalFormatting>
  <conditionalFormatting sqref="D33">
    <cfRule type="containsText" dxfId="52" priority="17" operator="containsText" text="√">
      <formula>NOT(ISERROR(SEARCH("√",D33)))</formula>
    </cfRule>
    <cfRule type="containsText" dxfId="51" priority="18" operator="containsText" text="X">
      <formula>NOT(ISERROR(SEARCH("X",D33)))</formula>
    </cfRule>
  </conditionalFormatting>
  <conditionalFormatting sqref="D40">
    <cfRule type="containsText" dxfId="50" priority="7" operator="containsText" text="√">
      <formula>NOT(ISERROR(SEARCH("√",D40)))</formula>
    </cfRule>
    <cfRule type="containsText" dxfId="49" priority="8" operator="containsText" text="X">
      <formula>NOT(ISERROR(SEARCH("X",D40)))</formula>
    </cfRule>
  </conditionalFormatting>
  <conditionalFormatting sqref="D42">
    <cfRule type="containsText" dxfId="48" priority="19" operator="containsText" text="√">
      <formula>NOT(ISERROR(SEARCH("√",D42)))</formula>
    </cfRule>
    <cfRule type="containsText" dxfId="47" priority="20" operator="containsText" text="X">
      <formula>NOT(ISERROR(SEARCH("X",D42)))</formula>
    </cfRule>
  </conditionalFormatting>
  <conditionalFormatting sqref="D49">
    <cfRule type="containsText" dxfId="46" priority="5" operator="containsText" text="√">
      <formula>NOT(ISERROR(SEARCH("√",D49)))</formula>
    </cfRule>
    <cfRule type="containsText" dxfId="45" priority="6" operator="containsText" text="X">
      <formula>NOT(ISERROR(SEARCH("X",D49)))</formula>
    </cfRule>
  </conditionalFormatting>
  <conditionalFormatting sqref="D51">
    <cfRule type="containsText" dxfId="44" priority="15" operator="containsText" text="√">
      <formula>NOT(ISERROR(SEARCH("√",D51)))</formula>
    </cfRule>
    <cfRule type="containsText" dxfId="43" priority="16" operator="containsText" text="X">
      <formula>NOT(ISERROR(SEARCH("X",D51)))</formula>
    </cfRule>
  </conditionalFormatting>
  <dataValidations count="1">
    <dataValidation type="list" errorStyle="warning" allowBlank="1" showInputMessage="1" showErrorMessage="1" errorTitle="Work Type" error="Enter work type from drop down list" sqref="G17 H29:H30 J29:J30 L31:L32" xr:uid="{00000000-0002-0000-0600-000000000000}">
      <formula1>Main_Contracting</formula1>
    </dataValidation>
  </dataValidations>
  <pageMargins left="0.7" right="0.7" top="0.75" bottom="0.75" header="0.3" footer="0.3"/>
  <pageSetup paperSize="9" scale="77" orientation="portrait" r:id="rId1"/>
  <rowBreaks count="1" manualBreakCount="1">
    <brk id="57" max="3" man="1"/>
  </rowBreaks>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0</xdr:col>
                    <xdr:colOff>600075</xdr:colOff>
                    <xdr:row>2</xdr:row>
                    <xdr:rowOff>171450</xdr:rowOff>
                  </from>
                  <to>
                    <xdr:col>1</xdr:col>
                    <xdr:colOff>2752725</xdr:colOff>
                    <xdr:row>4</xdr:row>
                    <xdr:rowOff>38100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0</xdr:col>
                    <xdr:colOff>600075</xdr:colOff>
                    <xdr:row>6</xdr:row>
                    <xdr:rowOff>180975</xdr:rowOff>
                  </from>
                  <to>
                    <xdr:col>1</xdr:col>
                    <xdr:colOff>2752725</xdr:colOff>
                    <xdr:row>8</xdr:row>
                    <xdr:rowOff>38100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600075</xdr:colOff>
                    <xdr:row>4</xdr:row>
                    <xdr:rowOff>0</xdr:rowOff>
                  </from>
                  <to>
                    <xdr:col>1</xdr:col>
                    <xdr:colOff>2752725</xdr:colOff>
                    <xdr:row>5</xdr:row>
                    <xdr:rowOff>38100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600075</xdr:colOff>
                    <xdr:row>4</xdr:row>
                    <xdr:rowOff>180975</xdr:rowOff>
                  </from>
                  <to>
                    <xdr:col>1</xdr:col>
                    <xdr:colOff>2752725</xdr:colOff>
                    <xdr:row>6</xdr:row>
                    <xdr:rowOff>38100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0</xdr:col>
                    <xdr:colOff>600075</xdr:colOff>
                    <xdr:row>5</xdr:row>
                    <xdr:rowOff>180975</xdr:rowOff>
                  </from>
                  <to>
                    <xdr:col>1</xdr:col>
                    <xdr:colOff>2752725</xdr:colOff>
                    <xdr:row>7</xdr:row>
                    <xdr:rowOff>38100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xdr:col>
                    <xdr:colOff>3200400</xdr:colOff>
                    <xdr:row>6</xdr:row>
                    <xdr:rowOff>180975</xdr:rowOff>
                  </from>
                  <to>
                    <xdr:col>2</xdr:col>
                    <xdr:colOff>2743200</xdr:colOff>
                    <xdr:row>8</xdr:row>
                    <xdr:rowOff>38100</xdr:rowOff>
                  </to>
                </anchor>
              </controlPr>
            </control>
          </mc:Choice>
        </mc:AlternateContent>
        <mc:AlternateContent xmlns:mc="http://schemas.openxmlformats.org/markup-compatibility/2006">
          <mc:Choice Requires="x14">
            <control shapeId="6155" r:id="rId10" name="Check Box 11">
              <controlPr defaultSize="0" autoFill="0" autoLine="0" autoPict="0">
                <anchor moveWithCells="1">
                  <from>
                    <xdr:col>1</xdr:col>
                    <xdr:colOff>3200400</xdr:colOff>
                    <xdr:row>5</xdr:row>
                    <xdr:rowOff>180975</xdr:rowOff>
                  </from>
                  <to>
                    <xdr:col>2</xdr:col>
                    <xdr:colOff>2743200</xdr:colOff>
                    <xdr:row>7</xdr:row>
                    <xdr:rowOff>38100</xdr:rowOff>
                  </to>
                </anchor>
              </controlPr>
            </control>
          </mc:Choice>
        </mc:AlternateContent>
        <mc:AlternateContent xmlns:mc="http://schemas.openxmlformats.org/markup-compatibility/2006">
          <mc:Choice Requires="x14">
            <control shapeId="6156" r:id="rId11" name="Check Box 12">
              <controlPr defaultSize="0" autoFill="0" autoLine="0" autoPict="0">
                <anchor moveWithCells="1">
                  <from>
                    <xdr:col>1</xdr:col>
                    <xdr:colOff>3200400</xdr:colOff>
                    <xdr:row>4</xdr:row>
                    <xdr:rowOff>180975</xdr:rowOff>
                  </from>
                  <to>
                    <xdr:col>2</xdr:col>
                    <xdr:colOff>2743200</xdr:colOff>
                    <xdr:row>6</xdr:row>
                    <xdr:rowOff>38100</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1</xdr:col>
                    <xdr:colOff>3200400</xdr:colOff>
                    <xdr:row>3</xdr:row>
                    <xdr:rowOff>180975</xdr:rowOff>
                  </from>
                  <to>
                    <xdr:col>2</xdr:col>
                    <xdr:colOff>2743200</xdr:colOff>
                    <xdr:row>5</xdr:row>
                    <xdr:rowOff>38100</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1</xdr:col>
                    <xdr:colOff>3200400</xdr:colOff>
                    <xdr:row>3</xdr:row>
                    <xdr:rowOff>0</xdr:rowOff>
                  </from>
                  <to>
                    <xdr:col>2</xdr:col>
                    <xdr:colOff>2743200</xdr:colOff>
                    <xdr:row>4</xdr:row>
                    <xdr:rowOff>38100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0</xdr:col>
                    <xdr:colOff>600075</xdr:colOff>
                    <xdr:row>8</xdr:row>
                    <xdr:rowOff>180975</xdr:rowOff>
                  </from>
                  <to>
                    <xdr:col>1</xdr:col>
                    <xdr:colOff>2752725</xdr:colOff>
                    <xdr:row>10</xdr:row>
                    <xdr:rowOff>38100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0</xdr:col>
                    <xdr:colOff>600075</xdr:colOff>
                    <xdr:row>7</xdr:row>
                    <xdr:rowOff>180975</xdr:rowOff>
                  </from>
                  <to>
                    <xdr:col>1</xdr:col>
                    <xdr:colOff>2752725</xdr:colOff>
                    <xdr:row>9</xdr:row>
                    <xdr:rowOff>38100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xdr:col>
                    <xdr:colOff>3200400</xdr:colOff>
                    <xdr:row>8</xdr:row>
                    <xdr:rowOff>161925</xdr:rowOff>
                  </from>
                  <to>
                    <xdr:col>2</xdr:col>
                    <xdr:colOff>2743200</xdr:colOff>
                    <xdr:row>10</xdr:row>
                    <xdr:rowOff>28575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xdr:col>
                    <xdr:colOff>3200400</xdr:colOff>
                    <xdr:row>7</xdr:row>
                    <xdr:rowOff>171450</xdr:rowOff>
                  </from>
                  <to>
                    <xdr:col>2</xdr:col>
                    <xdr:colOff>2743200</xdr:colOff>
                    <xdr:row>9</xdr:row>
                    <xdr:rowOff>38100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0</xdr:col>
                    <xdr:colOff>371475</xdr:colOff>
                    <xdr:row>13</xdr:row>
                    <xdr:rowOff>171450</xdr:rowOff>
                  </from>
                  <to>
                    <xdr:col>1</xdr:col>
                    <xdr:colOff>2743200</xdr:colOff>
                    <xdr:row>15</xdr:row>
                    <xdr:rowOff>19050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1</xdr:col>
                    <xdr:colOff>0</xdr:colOff>
                    <xdr:row>9</xdr:row>
                    <xdr:rowOff>161925</xdr:rowOff>
                  </from>
                  <to>
                    <xdr:col>1</xdr:col>
                    <xdr:colOff>2752725</xdr:colOff>
                    <xdr:row>11</xdr:row>
                    <xdr:rowOff>28575</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1</xdr:col>
                    <xdr:colOff>3200400</xdr:colOff>
                    <xdr:row>9</xdr:row>
                    <xdr:rowOff>152400</xdr:rowOff>
                  </from>
                  <to>
                    <xdr:col>2</xdr:col>
                    <xdr:colOff>2743200</xdr:colOff>
                    <xdr:row>11</xdr:row>
                    <xdr:rowOff>19050</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1</xdr:col>
                    <xdr:colOff>0</xdr:colOff>
                    <xdr:row>10</xdr:row>
                    <xdr:rowOff>152400</xdr:rowOff>
                  </from>
                  <to>
                    <xdr:col>1</xdr:col>
                    <xdr:colOff>2752725</xdr:colOff>
                    <xdr:row>12</xdr:row>
                    <xdr:rowOff>19050</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1</xdr:col>
                    <xdr:colOff>3200400</xdr:colOff>
                    <xdr:row>10</xdr:row>
                    <xdr:rowOff>152400</xdr:rowOff>
                  </from>
                  <to>
                    <xdr:col>2</xdr:col>
                    <xdr:colOff>2743200</xdr:colOff>
                    <xdr:row>12</xdr:row>
                    <xdr:rowOff>19050</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1</xdr:col>
                    <xdr:colOff>0</xdr:colOff>
                    <xdr:row>11</xdr:row>
                    <xdr:rowOff>152400</xdr:rowOff>
                  </from>
                  <to>
                    <xdr:col>1</xdr:col>
                    <xdr:colOff>2752725</xdr:colOff>
                    <xdr:row>13</xdr:row>
                    <xdr:rowOff>19050</xdr:rowOff>
                  </to>
                </anchor>
              </controlPr>
            </control>
          </mc:Choice>
        </mc:AlternateContent>
        <mc:AlternateContent xmlns:mc="http://schemas.openxmlformats.org/markup-compatibility/2006">
          <mc:Choice Requires="x14">
            <control shapeId="6170" r:id="rId24" name="Check Box 26">
              <controlPr defaultSize="0" autoFill="0" autoLine="0" autoPict="0">
                <anchor moveWithCells="1">
                  <from>
                    <xdr:col>1</xdr:col>
                    <xdr:colOff>3200400</xdr:colOff>
                    <xdr:row>11</xdr:row>
                    <xdr:rowOff>152400</xdr:rowOff>
                  </from>
                  <to>
                    <xdr:col>2</xdr:col>
                    <xdr:colOff>2743200</xdr:colOff>
                    <xdr:row>13</xdr:row>
                    <xdr:rowOff>19050</xdr:rowOff>
                  </to>
                </anchor>
              </controlPr>
            </control>
          </mc:Choice>
        </mc:AlternateContent>
        <mc:AlternateContent xmlns:mc="http://schemas.openxmlformats.org/markup-compatibility/2006">
          <mc:Choice Requires="x14">
            <control shapeId="6171" r:id="rId25" name="Check Box 27">
              <controlPr defaultSize="0" autoFill="0" autoLine="0" autoPict="0">
                <anchor moveWithCells="1">
                  <from>
                    <xdr:col>1</xdr:col>
                    <xdr:colOff>3200400</xdr:colOff>
                    <xdr:row>12</xdr:row>
                    <xdr:rowOff>152400</xdr:rowOff>
                  </from>
                  <to>
                    <xdr:col>2</xdr:col>
                    <xdr:colOff>2743200</xdr:colOff>
                    <xdr:row>14</xdr:row>
                    <xdr:rowOff>9525</xdr:rowOff>
                  </to>
                </anchor>
              </controlPr>
            </control>
          </mc:Choice>
        </mc:AlternateContent>
        <mc:AlternateContent xmlns:mc="http://schemas.openxmlformats.org/markup-compatibility/2006">
          <mc:Choice Requires="x14">
            <control shapeId="6172" r:id="rId26" name="Check Box 28">
              <controlPr defaultSize="0" autoFill="0" autoLine="0" autoPict="0">
                <anchor moveWithCells="1">
                  <from>
                    <xdr:col>1</xdr:col>
                    <xdr:colOff>0</xdr:colOff>
                    <xdr:row>12</xdr:row>
                    <xdr:rowOff>161925</xdr:rowOff>
                  </from>
                  <to>
                    <xdr:col>1</xdr:col>
                    <xdr:colOff>2752725</xdr:colOff>
                    <xdr:row>14</xdr:row>
                    <xdr:rowOff>19050</xdr:rowOff>
                  </to>
                </anchor>
              </controlPr>
            </control>
          </mc:Choice>
        </mc:AlternateContent>
        <mc:AlternateContent xmlns:mc="http://schemas.openxmlformats.org/markup-compatibility/2006">
          <mc:Choice Requires="x14">
            <control shapeId="6174" r:id="rId27" name="Drop Down 30">
              <controlPr defaultSize="0" autoLine="0" autoPict="0">
                <anchor moveWithCells="1">
                  <from>
                    <xdr:col>2</xdr:col>
                    <xdr:colOff>9525</xdr:colOff>
                    <xdr:row>21</xdr:row>
                    <xdr:rowOff>9525</xdr:rowOff>
                  </from>
                  <to>
                    <xdr:col>3</xdr:col>
                    <xdr:colOff>9525</xdr:colOff>
                    <xdr:row>21</xdr:row>
                    <xdr:rowOff>209550</xdr:rowOff>
                  </to>
                </anchor>
              </controlPr>
            </control>
          </mc:Choice>
        </mc:AlternateContent>
        <mc:AlternateContent xmlns:mc="http://schemas.openxmlformats.org/markup-compatibility/2006">
          <mc:Choice Requires="x14">
            <control shapeId="6176" r:id="rId28" name="Drop Down 32">
              <controlPr defaultSize="0" autoLine="0" autoPict="0">
                <anchor moveWithCells="1">
                  <from>
                    <xdr:col>1</xdr:col>
                    <xdr:colOff>3200400</xdr:colOff>
                    <xdr:row>39</xdr:row>
                    <xdr:rowOff>9525</xdr:rowOff>
                  </from>
                  <to>
                    <xdr:col>3</xdr:col>
                    <xdr:colOff>9525</xdr:colOff>
                    <xdr:row>39</xdr:row>
                    <xdr:rowOff>209550</xdr:rowOff>
                  </to>
                </anchor>
              </controlPr>
            </control>
          </mc:Choice>
        </mc:AlternateContent>
        <mc:AlternateContent xmlns:mc="http://schemas.openxmlformats.org/markup-compatibility/2006">
          <mc:Choice Requires="x14">
            <control shapeId="6177" r:id="rId29" name="Drop Down 33">
              <controlPr defaultSize="0" autoLine="0" autoPict="0">
                <anchor moveWithCells="1">
                  <from>
                    <xdr:col>2</xdr:col>
                    <xdr:colOff>9525</xdr:colOff>
                    <xdr:row>30</xdr:row>
                    <xdr:rowOff>9525</xdr:rowOff>
                  </from>
                  <to>
                    <xdr:col>3</xdr:col>
                    <xdr:colOff>9525</xdr:colOff>
                    <xdr:row>30</xdr:row>
                    <xdr:rowOff>209550</xdr:rowOff>
                  </to>
                </anchor>
              </controlPr>
            </control>
          </mc:Choice>
        </mc:AlternateContent>
        <mc:AlternateContent xmlns:mc="http://schemas.openxmlformats.org/markup-compatibility/2006">
          <mc:Choice Requires="x14">
            <control shapeId="6178" r:id="rId30" name="Drop Down 34">
              <controlPr defaultSize="0" autoLine="0" autoPict="0">
                <anchor moveWithCells="1">
                  <from>
                    <xdr:col>2</xdr:col>
                    <xdr:colOff>0</xdr:colOff>
                    <xdr:row>48</xdr:row>
                    <xdr:rowOff>19050</xdr:rowOff>
                  </from>
                  <to>
                    <xdr:col>3</xdr:col>
                    <xdr:colOff>9525</xdr:colOff>
                    <xdr:row>48</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BD224"/>
  <sheetViews>
    <sheetView zoomScale="95" zoomScaleNormal="9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18.85546875" style="41" bestFit="1" customWidth="1"/>
    <col min="6" max="6" width="17.85546875" style="41" hidden="1" customWidth="1"/>
    <col min="7" max="8" width="9.140625" style="41" hidden="1" customWidth="1"/>
    <col min="9" max="9" width="0" style="41" hidden="1" customWidth="1"/>
    <col min="10" max="56" width="9.140625" style="41"/>
    <col min="57" max="16384" width="9.140625" style="2"/>
  </cols>
  <sheetData>
    <row r="1" spans="1:7" ht="81.75" customHeight="1">
      <c r="A1" s="236" t="s">
        <v>150</v>
      </c>
      <c r="B1" s="237"/>
      <c r="C1" s="237"/>
      <c r="D1" s="106"/>
      <c r="E1" s="6"/>
      <c r="F1" s="7"/>
    </row>
    <row r="2" spans="1:7">
      <c r="A2" s="26" t="s">
        <v>65</v>
      </c>
      <c r="B2" s="27" t="s">
        <v>66</v>
      </c>
      <c r="C2" s="27" t="s">
        <v>67</v>
      </c>
      <c r="D2" s="28"/>
      <c r="E2" s="20" t="s">
        <v>68</v>
      </c>
      <c r="F2" s="20" t="s">
        <v>69</v>
      </c>
    </row>
    <row r="3" spans="1:7">
      <c r="A3" s="60"/>
      <c r="B3" s="65"/>
      <c r="C3" s="35"/>
      <c r="D3" s="47"/>
    </row>
    <row r="4" spans="1:7" ht="33" customHeight="1">
      <c r="A4" s="36">
        <v>6.1</v>
      </c>
      <c r="B4" s="37" t="s">
        <v>151</v>
      </c>
      <c r="C4" s="161">
        <v>2</v>
      </c>
      <c r="D4" s="79" t="str">
        <f>IF(C4&gt;1.5,"X","√")</f>
        <v>X</v>
      </c>
      <c r="E4" s="23" t="s">
        <v>85</v>
      </c>
      <c r="F4" s="22" t="s">
        <v>90</v>
      </c>
      <c r="G4" s="41">
        <f>C4</f>
        <v>2</v>
      </c>
    </row>
    <row r="5" spans="1:7" ht="4.5" customHeight="1">
      <c r="A5" s="36"/>
      <c r="B5" s="37"/>
      <c r="C5" s="161"/>
      <c r="D5" s="47"/>
    </row>
    <row r="6" spans="1:7" ht="27">
      <c r="A6" s="36">
        <v>6.2</v>
      </c>
      <c r="B6" s="37" t="s">
        <v>152</v>
      </c>
      <c r="C6" s="161">
        <v>2</v>
      </c>
      <c r="D6" s="79" t="str">
        <f>IF(C6&gt;1.5,"√","√")</f>
        <v>√</v>
      </c>
      <c r="E6" s="23" t="s">
        <v>85</v>
      </c>
      <c r="F6" s="22" t="s">
        <v>90</v>
      </c>
      <c r="G6" s="41">
        <f>C6</f>
        <v>2</v>
      </c>
    </row>
    <row r="7" spans="1:7" ht="4.5" customHeight="1">
      <c r="A7" s="36"/>
      <c r="B7" s="37"/>
      <c r="C7" s="161"/>
      <c r="D7" s="47"/>
    </row>
    <row r="8" spans="1:7" ht="27">
      <c r="A8" s="36">
        <v>6.3</v>
      </c>
      <c r="B8" s="37" t="s">
        <v>153</v>
      </c>
      <c r="C8" s="161">
        <v>2</v>
      </c>
      <c r="D8" s="79" t="str">
        <f>IF(C8&gt;1.5,"X","√")</f>
        <v>X</v>
      </c>
      <c r="E8" s="23" t="s">
        <v>85</v>
      </c>
      <c r="F8" s="22" t="s">
        <v>90</v>
      </c>
      <c r="G8" s="41">
        <f>C8</f>
        <v>2</v>
      </c>
    </row>
    <row r="9" spans="1:7" ht="4.5" customHeight="1" thickBot="1">
      <c r="A9" s="36"/>
      <c r="B9" s="35"/>
      <c r="C9" s="161"/>
      <c r="D9" s="47"/>
    </row>
    <row r="10" spans="1:7" ht="27.75" thickBot="1">
      <c r="A10" s="36">
        <v>6.4</v>
      </c>
      <c r="B10" s="37" t="s">
        <v>154</v>
      </c>
      <c r="C10" s="153"/>
      <c r="D10" s="79" t="str">
        <f>IF(C10=0,"X","√")</f>
        <v>X</v>
      </c>
      <c r="E10" s="23" t="s">
        <v>155</v>
      </c>
      <c r="F10" s="22" t="s">
        <v>90</v>
      </c>
      <c r="G10" s="79" t="str">
        <f>IF(C10=0,"X","1")</f>
        <v>X</v>
      </c>
    </row>
    <row r="11" spans="1:7" ht="4.5" customHeight="1">
      <c r="A11" s="32"/>
      <c r="B11" s="35"/>
      <c r="C11" s="162"/>
      <c r="D11" s="47"/>
      <c r="F11" s="64"/>
    </row>
    <row r="12" spans="1:7" ht="67.5">
      <c r="A12" s="32">
        <v>6.5</v>
      </c>
      <c r="B12" s="37" t="s">
        <v>156</v>
      </c>
      <c r="C12" s="162"/>
      <c r="D12" s="79" t="str">
        <f>IF(C12=0,"X","√")</f>
        <v>X</v>
      </c>
      <c r="E12" s="23" t="s">
        <v>85</v>
      </c>
      <c r="F12" s="22" t="s">
        <v>72</v>
      </c>
    </row>
    <row r="13" spans="1:7" ht="4.5" customHeight="1">
      <c r="A13" s="32"/>
      <c r="B13" s="35"/>
      <c r="C13" s="162"/>
      <c r="D13" s="44"/>
    </row>
    <row r="14" spans="1:7" s="41" customFormat="1" ht="27">
      <c r="A14" s="32">
        <v>6.6</v>
      </c>
      <c r="B14" s="30" t="s">
        <v>157</v>
      </c>
      <c r="C14" s="162">
        <v>2</v>
      </c>
      <c r="D14" s="79" t="str">
        <f>IF(C14&gt;1.5,"X","√")</f>
        <v>X</v>
      </c>
      <c r="E14" s="23" t="s">
        <v>85</v>
      </c>
      <c r="F14" s="22" t="s">
        <v>90</v>
      </c>
      <c r="G14" s="41">
        <f>C14</f>
        <v>2</v>
      </c>
    </row>
    <row r="15" spans="1:7" s="41" customFormat="1" ht="4.5" customHeight="1">
      <c r="A15" s="32"/>
      <c r="B15" s="30"/>
      <c r="C15" s="162"/>
      <c r="D15" s="44"/>
      <c r="E15" s="23"/>
      <c r="F15" s="22"/>
    </row>
    <row r="16" spans="1:7" s="41" customFormat="1" ht="54">
      <c r="A16" s="32">
        <v>6.7</v>
      </c>
      <c r="B16" s="30" t="s">
        <v>158</v>
      </c>
      <c r="C16" s="162">
        <v>2</v>
      </c>
      <c r="D16" s="79" t="str">
        <f>IF(C16&gt;1.5,"X","√")</f>
        <v>X</v>
      </c>
      <c r="E16" s="23" t="s">
        <v>85</v>
      </c>
      <c r="F16" s="22" t="s">
        <v>90</v>
      </c>
      <c r="G16" s="41">
        <f>C16</f>
        <v>2</v>
      </c>
    </row>
    <row r="17" spans="1:7" s="41" customFormat="1" ht="4.5" customHeight="1" thickBot="1">
      <c r="A17" s="32"/>
      <c r="B17" s="30"/>
      <c r="C17" s="162"/>
      <c r="D17" s="44"/>
      <c r="E17" s="23"/>
      <c r="F17" s="22"/>
    </row>
    <row r="18" spans="1:7" s="41" customFormat="1" ht="74.25" customHeight="1" thickBot="1">
      <c r="A18" s="32">
        <v>6.8</v>
      </c>
      <c r="B18" s="30" t="s">
        <v>159</v>
      </c>
      <c r="C18" s="178"/>
      <c r="D18" s="79" t="str">
        <f>IF(C18=0,"X","√")</f>
        <v>X</v>
      </c>
      <c r="E18" s="23" t="s">
        <v>132</v>
      </c>
      <c r="F18" s="22" t="s">
        <v>90</v>
      </c>
      <c r="G18" s="79" t="str">
        <f>IF(C18=0,"X","1")</f>
        <v>X</v>
      </c>
    </row>
    <row r="19" spans="1:7" s="41" customFormat="1">
      <c r="A19" s="32"/>
      <c r="B19" s="69"/>
      <c r="C19" s="68"/>
      <c r="D19" s="44"/>
      <c r="E19" s="23"/>
      <c r="F19" s="22"/>
    </row>
    <row r="20" spans="1:7" s="41" customFormat="1" ht="14.25" thickBot="1">
      <c r="A20" s="62"/>
      <c r="B20" s="51"/>
      <c r="C20" s="51"/>
      <c r="D20" s="52"/>
    </row>
    <row r="21" spans="1:7" s="41" customFormat="1"/>
    <row r="22" spans="1:7" s="41" customFormat="1" ht="15.75">
      <c r="B22" s="152"/>
      <c r="C22" s="149"/>
    </row>
    <row r="23" spans="1:7" s="41" customFormat="1"/>
    <row r="24" spans="1:7" s="41" customFormat="1"/>
    <row r="25" spans="1:7" s="41" customFormat="1"/>
    <row r="26" spans="1:7" s="41" customFormat="1" hidden="1"/>
    <row r="27" spans="1:7" s="41" customFormat="1" ht="14.25" hidden="1" thickBot="1"/>
    <row r="28" spans="1:7" s="41" customFormat="1" hidden="1">
      <c r="B28" s="53" t="s">
        <v>36</v>
      </c>
    </row>
    <row r="29" spans="1:7" s="41" customFormat="1" ht="14.25" hidden="1" thickBot="1">
      <c r="B29" s="54" t="s">
        <v>37</v>
      </c>
    </row>
    <row r="30" spans="1:7" s="41" customFormat="1" hidden="1"/>
    <row r="31" spans="1:7" s="41" customFormat="1" hidden="1"/>
    <row r="32" spans="1:7" s="41" customFormat="1" hidden="1"/>
    <row r="33" spans="2:2" s="41" customFormat="1" ht="14.25" hidden="1" thickBot="1"/>
    <row r="34" spans="2:2" s="41" customFormat="1" ht="14.25" hidden="1" thickBot="1">
      <c r="B34" s="71" t="str">
        <f>IF('A Company Info'!C32&lt;5,"Statement","Policy")</f>
        <v>Statement</v>
      </c>
    </row>
    <row r="35" spans="2:2" s="41" customFormat="1" hidden="1"/>
    <row r="36" spans="2:2" s="41" customFormat="1" hidden="1"/>
    <row r="37" spans="2:2" s="41" customFormat="1" hidden="1"/>
    <row r="38" spans="2:2" s="41" customFormat="1" hidden="1"/>
    <row r="39" spans="2:2" s="41" customFormat="1" hidden="1"/>
    <row r="40" spans="2:2" s="41" customFormat="1" hidden="1"/>
    <row r="41" spans="2:2" s="41" customFormat="1"/>
    <row r="42" spans="2:2" s="41" customFormat="1"/>
    <row r="43" spans="2:2" s="41" customFormat="1"/>
    <row r="44" spans="2:2" s="41" customFormat="1"/>
    <row r="45" spans="2:2" s="41" customFormat="1"/>
    <row r="46" spans="2:2" s="41" customFormat="1"/>
    <row r="47" spans="2:2" s="41" customFormat="1"/>
    <row r="48" spans="2:2"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row r="222" s="41" customFormat="1"/>
    <row r="223" s="41" customFormat="1"/>
    <row r="224" s="41" customFormat="1"/>
  </sheetData>
  <sheetProtection algorithmName="SHA-512" hashValue="e6y98vrTDBXeso1PTQp0ZU4ws9iu/XeH4gX09ezytCp2fchvgCMi+5XqNT16PMJPmZSez6xw7Q4z8FYu2fAq/w==" saltValue="+HLQUZNgOszi6h9dDZYZ/Q==" spinCount="100000" sheet="1" objects="1" scenarios="1"/>
  <mergeCells count="1">
    <mergeCell ref="A1:C1"/>
  </mergeCells>
  <conditionalFormatting sqref="D4">
    <cfRule type="containsText" dxfId="42" priority="15" operator="containsText" text="√">
      <formula>NOT(ISERROR(SEARCH("√",D4)))</formula>
    </cfRule>
    <cfRule type="containsText" dxfId="41" priority="16" operator="containsText" text="X">
      <formula>NOT(ISERROR(SEARCH("X",D4)))</formula>
    </cfRule>
  </conditionalFormatting>
  <conditionalFormatting sqref="D6">
    <cfRule type="containsText" dxfId="40" priority="13" operator="containsText" text="√">
      <formula>NOT(ISERROR(SEARCH("√",D6)))</formula>
    </cfRule>
    <cfRule type="containsText" dxfId="39" priority="14" operator="containsText" text="X">
      <formula>NOT(ISERROR(SEARCH("X",D6)))</formula>
    </cfRule>
  </conditionalFormatting>
  <conditionalFormatting sqref="D8">
    <cfRule type="containsText" dxfId="38" priority="11" operator="containsText" text="√">
      <formula>NOT(ISERROR(SEARCH("√",D8)))</formula>
    </cfRule>
    <cfRule type="containsText" dxfId="37" priority="12" operator="containsText" text="X">
      <formula>NOT(ISERROR(SEARCH("X",D8)))</formula>
    </cfRule>
  </conditionalFormatting>
  <conditionalFormatting sqref="D10">
    <cfRule type="containsText" dxfId="36" priority="9" operator="containsText" text="√">
      <formula>NOT(ISERROR(SEARCH("√",D10)))</formula>
    </cfRule>
    <cfRule type="containsText" dxfId="35" priority="10" operator="containsText" text="X">
      <formula>NOT(ISERROR(SEARCH("X",D10)))</formula>
    </cfRule>
  </conditionalFormatting>
  <conditionalFormatting sqref="D12">
    <cfRule type="containsText" dxfId="34" priority="7" operator="containsText" text="√">
      <formula>NOT(ISERROR(SEARCH("√",D12)))</formula>
    </cfRule>
    <cfRule type="containsText" dxfId="33" priority="8" operator="containsText" text="X">
      <formula>NOT(ISERROR(SEARCH("X",D12)))</formula>
    </cfRule>
  </conditionalFormatting>
  <conditionalFormatting sqref="D14">
    <cfRule type="containsText" dxfId="32" priority="5" operator="containsText" text="√">
      <formula>NOT(ISERROR(SEARCH("√",D14)))</formula>
    </cfRule>
    <cfRule type="containsText" dxfId="31" priority="6" operator="containsText" text="X">
      <formula>NOT(ISERROR(SEARCH("X",D14)))</formula>
    </cfRule>
  </conditionalFormatting>
  <conditionalFormatting sqref="D16">
    <cfRule type="containsText" dxfId="30" priority="3" operator="containsText" text="√">
      <formula>NOT(ISERROR(SEARCH("√",D16)))</formula>
    </cfRule>
    <cfRule type="containsText" dxfId="29" priority="4" operator="containsText" text="X">
      <formula>NOT(ISERROR(SEARCH("X",D16)))</formula>
    </cfRule>
  </conditionalFormatting>
  <conditionalFormatting sqref="D18">
    <cfRule type="containsText" dxfId="28" priority="1" operator="containsText" text="√">
      <formula>NOT(ISERROR(SEARCH("√",D18)))</formula>
    </cfRule>
    <cfRule type="containsText" dxfId="27" priority="2" operator="containsText" text="X">
      <formula>NOT(ISERROR(SEARCH("X",D18)))</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3314"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3315" r:id="rId6" name="Drop Down 3">
              <controlPr defaultSize="0" autoLine="0" autoPict="0">
                <anchor moveWithCells="1">
                  <from>
                    <xdr:col>2</xdr:col>
                    <xdr:colOff>0</xdr:colOff>
                    <xdr:row>7</xdr:row>
                    <xdr:rowOff>0</xdr:rowOff>
                  </from>
                  <to>
                    <xdr:col>3</xdr:col>
                    <xdr:colOff>0</xdr:colOff>
                    <xdr:row>7</xdr:row>
                    <xdr:rowOff>200025</xdr:rowOff>
                  </to>
                </anchor>
              </controlPr>
            </control>
          </mc:Choice>
        </mc:AlternateContent>
        <mc:AlternateContent xmlns:mc="http://schemas.openxmlformats.org/markup-compatibility/2006">
          <mc:Choice Requires="x14">
            <control shapeId="13317" r:id="rId7" name="Drop Down 5">
              <controlPr defaultSize="0" autoLine="0" autoPict="0">
                <anchor moveWithCells="1">
                  <from>
                    <xdr:col>2</xdr:col>
                    <xdr:colOff>0</xdr:colOff>
                    <xdr:row>11</xdr:row>
                    <xdr:rowOff>0</xdr:rowOff>
                  </from>
                  <to>
                    <xdr:col>3</xdr:col>
                    <xdr:colOff>0</xdr:colOff>
                    <xdr:row>11</xdr:row>
                    <xdr:rowOff>200025</xdr:rowOff>
                  </to>
                </anchor>
              </controlPr>
            </control>
          </mc:Choice>
        </mc:AlternateContent>
        <mc:AlternateContent xmlns:mc="http://schemas.openxmlformats.org/markup-compatibility/2006">
          <mc:Choice Requires="x14">
            <control shapeId="13318" r:id="rId8" name="Drop Down 6">
              <controlPr defaultSize="0" autoLine="0" autoPict="0">
                <anchor moveWithCells="1">
                  <from>
                    <xdr:col>2</xdr:col>
                    <xdr:colOff>0</xdr:colOff>
                    <xdr:row>13</xdr:row>
                    <xdr:rowOff>9525</xdr:rowOff>
                  </from>
                  <to>
                    <xdr:col>3</xdr:col>
                    <xdr:colOff>0</xdr:colOff>
                    <xdr:row>13</xdr:row>
                    <xdr:rowOff>209550</xdr:rowOff>
                  </to>
                </anchor>
              </controlPr>
            </control>
          </mc:Choice>
        </mc:AlternateContent>
        <mc:AlternateContent xmlns:mc="http://schemas.openxmlformats.org/markup-compatibility/2006">
          <mc:Choice Requires="x14">
            <control shapeId="13319" r:id="rId9" name="Drop Down 7">
              <controlPr defaultSize="0" autoLine="0" autoPict="0">
                <anchor moveWithCells="1">
                  <from>
                    <xdr:col>2</xdr:col>
                    <xdr:colOff>0</xdr:colOff>
                    <xdr:row>15</xdr:row>
                    <xdr:rowOff>9525</xdr:rowOff>
                  </from>
                  <to>
                    <xdr:col>3</xdr:col>
                    <xdr:colOff>0</xdr:colOff>
                    <xdr:row>15</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D221"/>
  <sheetViews>
    <sheetView zoomScale="115" zoomScaleNormal="115" workbookViewId="0">
      <selection activeCell="F1" sqref="F1:F1048576"/>
    </sheetView>
  </sheetViews>
  <sheetFormatPr defaultColWidth="9.140625" defaultRowHeight="13.5"/>
  <cols>
    <col min="1" max="1" width="5.7109375" style="2" customWidth="1"/>
    <col min="2" max="2" width="48.140625" style="2" customWidth="1"/>
    <col min="3" max="3" width="55.140625" style="2" customWidth="1"/>
    <col min="4" max="4" width="2.5703125" style="2" customWidth="1"/>
    <col min="5" max="5" width="22.5703125" style="41" bestFit="1" customWidth="1"/>
    <col min="6" max="6" width="17.85546875" style="41" hidden="1" customWidth="1"/>
    <col min="7" max="8" width="0" style="41" hidden="1" customWidth="1"/>
    <col min="9" max="56" width="9.140625" style="41"/>
    <col min="57" max="16384" width="9.140625" style="2"/>
  </cols>
  <sheetData>
    <row r="1" spans="1:7" ht="81.75" customHeight="1">
      <c r="A1" s="236" t="s">
        <v>160</v>
      </c>
      <c r="B1" s="237"/>
      <c r="C1" s="237"/>
      <c r="D1" s="106"/>
      <c r="E1" s="6"/>
      <c r="F1" s="7"/>
    </row>
    <row r="2" spans="1:7">
      <c r="A2" s="26" t="s">
        <v>65</v>
      </c>
      <c r="B2" s="27" t="s">
        <v>66</v>
      </c>
      <c r="C2" s="27" t="s">
        <v>67</v>
      </c>
      <c r="D2" s="28"/>
      <c r="E2" s="20" t="s">
        <v>68</v>
      </c>
      <c r="F2" s="20" t="s">
        <v>69</v>
      </c>
    </row>
    <row r="3" spans="1:7">
      <c r="A3" s="60"/>
      <c r="B3" s="65"/>
      <c r="C3" s="171"/>
      <c r="D3" s="47"/>
    </row>
    <row r="4" spans="1:7" ht="54">
      <c r="A4" s="36">
        <v>7.1</v>
      </c>
      <c r="B4" s="213" t="s">
        <v>161</v>
      </c>
      <c r="C4" s="215">
        <v>2</v>
      </c>
      <c r="D4" s="79" t="str">
        <f>IF(C4&gt;1.5,"X","√")</f>
        <v>X</v>
      </c>
      <c r="E4" s="23" t="s">
        <v>85</v>
      </c>
      <c r="F4" s="22" t="s">
        <v>90</v>
      </c>
      <c r="G4" s="41">
        <f>C4</f>
        <v>2</v>
      </c>
    </row>
    <row r="5" spans="1:7" ht="4.5" customHeight="1">
      <c r="A5" s="36"/>
      <c r="B5" s="37"/>
      <c r="C5" s="171"/>
      <c r="D5" s="47"/>
    </row>
    <row r="6" spans="1:7" ht="27">
      <c r="A6" s="36">
        <v>7.2</v>
      </c>
      <c r="B6" s="214" t="s">
        <v>162</v>
      </c>
      <c r="C6" s="161">
        <v>2</v>
      </c>
      <c r="D6" s="79" t="str">
        <f>IF(C6&gt;1.5,"X","√")</f>
        <v>X</v>
      </c>
      <c r="E6" s="23" t="s">
        <v>85</v>
      </c>
      <c r="F6" s="22" t="s">
        <v>119</v>
      </c>
    </row>
    <row r="7" spans="1:7" ht="4.5" customHeight="1" thickBot="1">
      <c r="A7" s="36"/>
      <c r="B7" s="37"/>
      <c r="C7" s="171"/>
      <c r="D7" s="47"/>
    </row>
    <row r="8" spans="1:7" ht="93" customHeight="1" thickBot="1">
      <c r="A8" s="36">
        <v>7.3</v>
      </c>
      <c r="B8" s="37" t="s">
        <v>163</v>
      </c>
      <c r="C8" s="223"/>
      <c r="D8" s="79" t="str">
        <f>IF(C8=0,"X","√")</f>
        <v>X</v>
      </c>
      <c r="E8" s="23" t="s">
        <v>164</v>
      </c>
      <c r="F8" s="22" t="s">
        <v>90</v>
      </c>
      <c r="G8" s="79" t="str">
        <f>IF(C8=0,"X","1")</f>
        <v>X</v>
      </c>
    </row>
    <row r="9" spans="1:7" ht="4.5" customHeight="1" thickBot="1">
      <c r="A9" s="36"/>
      <c r="B9" s="35"/>
      <c r="C9" s="171"/>
      <c r="D9" s="47"/>
    </row>
    <row r="10" spans="1:7" ht="27.75" thickBot="1">
      <c r="A10" s="36">
        <v>7.4</v>
      </c>
      <c r="B10" s="37" t="s">
        <v>165</v>
      </c>
      <c r="C10" s="166"/>
      <c r="D10" s="79" t="str">
        <f>IF(C10=0,"X","√")</f>
        <v>X</v>
      </c>
      <c r="E10" s="23" t="s">
        <v>166</v>
      </c>
      <c r="F10" s="22" t="s">
        <v>90</v>
      </c>
      <c r="G10" s="79" t="str">
        <f>IF(C10=0,"X","1")</f>
        <v>X</v>
      </c>
    </row>
    <row r="11" spans="1:7" ht="4.5" customHeight="1">
      <c r="A11" s="32"/>
      <c r="B11" s="35"/>
      <c r="C11" s="179"/>
      <c r="D11" s="47"/>
      <c r="F11" s="64"/>
    </row>
    <row r="12" spans="1:7">
      <c r="A12" s="32">
        <v>7.5</v>
      </c>
      <c r="B12" s="37" t="s">
        <v>167</v>
      </c>
      <c r="C12" s="179">
        <v>2</v>
      </c>
      <c r="D12" s="79" t="str">
        <f>IF(C12&gt;1,"X","√")</f>
        <v>X</v>
      </c>
      <c r="E12" s="23" t="s">
        <v>85</v>
      </c>
      <c r="F12" s="22" t="s">
        <v>90</v>
      </c>
      <c r="G12" s="41">
        <f>C12</f>
        <v>2</v>
      </c>
    </row>
    <row r="13" spans="1:7" ht="4.5" customHeight="1">
      <c r="A13" s="32"/>
      <c r="B13" s="67"/>
      <c r="C13" s="179"/>
      <c r="D13" s="44"/>
    </row>
    <row r="14" spans="1:7" s="41" customFormat="1">
      <c r="A14" s="32"/>
      <c r="B14" s="69"/>
      <c r="C14" s="68"/>
      <c r="D14" s="44"/>
      <c r="E14" s="23"/>
      <c r="F14" s="22"/>
    </row>
    <row r="15" spans="1:7" s="41" customFormat="1">
      <c r="A15" s="70"/>
      <c r="B15" s="67"/>
      <c r="C15" s="68"/>
      <c r="D15" s="44"/>
    </row>
    <row r="16" spans="1:7" s="41" customFormat="1">
      <c r="A16" s="70"/>
      <c r="B16" s="66"/>
      <c r="C16" s="68"/>
      <c r="D16" s="44"/>
    </row>
    <row r="17" spans="1:4" s="41" customFormat="1" ht="14.25" thickBot="1">
      <c r="A17" s="62"/>
      <c r="B17" s="51"/>
      <c r="C17" s="51"/>
      <c r="D17" s="52"/>
    </row>
    <row r="18" spans="1:4" s="41" customFormat="1"/>
    <row r="19" spans="1:4" s="41" customFormat="1" ht="15.75">
      <c r="B19" s="152"/>
      <c r="C19" s="149"/>
    </row>
    <row r="20" spans="1:4" s="41" customFormat="1"/>
    <row r="21" spans="1:4" s="41" customFormat="1" hidden="1"/>
    <row r="22" spans="1:4" s="41" customFormat="1" hidden="1"/>
    <row r="23" spans="1:4" s="41" customFormat="1" hidden="1"/>
    <row r="24" spans="1:4" s="41" customFormat="1" ht="14.25" hidden="1" thickBot="1"/>
    <row r="25" spans="1:4" s="41" customFormat="1" hidden="1">
      <c r="B25" s="53" t="s">
        <v>36</v>
      </c>
    </row>
    <row r="26" spans="1:4" s="41" customFormat="1" ht="14.25" hidden="1" thickBot="1">
      <c r="B26" s="54" t="s">
        <v>37</v>
      </c>
    </row>
    <row r="27" spans="1:4" s="41" customFormat="1" hidden="1"/>
    <row r="28" spans="1:4" s="41" customFormat="1" hidden="1"/>
    <row r="29" spans="1:4" s="41" customFormat="1" hidden="1"/>
    <row r="30" spans="1:4" s="41" customFormat="1" ht="14.25" hidden="1" thickBot="1"/>
    <row r="31" spans="1:4" s="41" customFormat="1" ht="14.25" hidden="1" thickBot="1">
      <c r="B31" s="71" t="str">
        <f>IF('A Company Info'!C32&lt;5,"Statement","Policy")</f>
        <v>Statement</v>
      </c>
    </row>
    <row r="32" spans="1:4" s="41" customFormat="1" hidden="1"/>
    <row r="33" s="41" customFormat="1" hidden="1"/>
    <row r="34" s="41" customFormat="1" hidden="1"/>
    <row r="35" s="41" customFormat="1" hidden="1"/>
    <row r="36" s="41" customFormat="1" hidden="1"/>
    <row r="37" s="41" customFormat="1" hidden="1"/>
    <row r="38" s="41" customFormat="1" hidden="1"/>
    <row r="39" s="41" customFormat="1" hidden="1"/>
    <row r="40" s="41" customFormat="1"/>
    <row r="41" s="41" customFormat="1"/>
    <row r="42" s="41" customFormat="1"/>
    <row r="43" s="41" customFormat="1"/>
    <row r="44" s="41" customFormat="1"/>
    <row r="45" s="41" customFormat="1"/>
    <row r="46" s="41" customFormat="1"/>
    <row r="47" s="41" customFormat="1"/>
    <row r="48" s="41" customFormat="1"/>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row r="66" s="41" customFormat="1"/>
    <row r="67" s="41" customFormat="1"/>
    <row r="68" s="41" customFormat="1"/>
    <row r="69" s="41" customFormat="1"/>
    <row r="70" s="41" customFormat="1"/>
    <row r="71" s="41" customFormat="1"/>
    <row r="72" s="41" customFormat="1"/>
    <row r="73" s="41" customFormat="1"/>
    <row r="74" s="41" customFormat="1"/>
    <row r="75" s="41" customFormat="1"/>
    <row r="76" s="41" customFormat="1"/>
    <row r="77" s="41" customFormat="1"/>
    <row r="78" s="41" customFormat="1"/>
    <row r="79" s="41" customFormat="1"/>
    <row r="80" s="41" customFormat="1"/>
    <row r="81" s="41" customFormat="1"/>
    <row r="82" s="41" customFormat="1"/>
    <row r="83" s="41" customFormat="1"/>
    <row r="84" s="41" customFormat="1"/>
    <row r="85" s="41" customFormat="1"/>
    <row r="86" s="41" customFormat="1"/>
    <row r="87" s="41" customFormat="1"/>
    <row r="88" s="41" customFormat="1"/>
    <row r="89" s="41" customFormat="1"/>
    <row r="90" s="41" customFormat="1"/>
    <row r="91" s="41" customFormat="1"/>
    <row r="92" s="41" customFormat="1"/>
    <row r="93" s="41" customFormat="1"/>
    <row r="94" s="41" customFormat="1"/>
    <row r="95" s="41" customFormat="1"/>
    <row r="96" s="41" customFormat="1"/>
    <row r="97" s="41" customFormat="1"/>
    <row r="98" s="41" customFormat="1"/>
    <row r="99" s="41" customFormat="1"/>
    <row r="100" s="41" customFormat="1"/>
    <row r="101" s="41" customFormat="1"/>
    <row r="102" s="41" customFormat="1"/>
    <row r="103" s="41" customFormat="1"/>
    <row r="104" s="41" customFormat="1"/>
    <row r="105" s="41" customFormat="1"/>
    <row r="106" s="41" customFormat="1"/>
    <row r="107" s="41" customFormat="1"/>
    <row r="108" s="41" customFormat="1"/>
    <row r="109" s="41" customFormat="1"/>
    <row r="110" s="41" customFormat="1"/>
    <row r="111" s="41" customFormat="1"/>
    <row r="112" s="41" customFormat="1"/>
    <row r="113" s="41" customFormat="1"/>
    <row r="114" s="41" customFormat="1"/>
    <row r="115" s="41" customFormat="1"/>
    <row r="116" s="41" customFormat="1"/>
    <row r="117" s="41" customFormat="1"/>
    <row r="118" s="41" customFormat="1"/>
    <row r="119" s="41" customFormat="1"/>
    <row r="120" s="41" customFormat="1"/>
    <row r="121" s="41" customFormat="1"/>
    <row r="122" s="41" customFormat="1"/>
    <row r="123" s="41" customFormat="1"/>
    <row r="124" s="41" customFormat="1"/>
    <row r="125" s="41" customFormat="1"/>
    <row r="126" s="41" customFormat="1"/>
    <row r="127" s="41" customFormat="1"/>
    <row r="128" s="41" customFormat="1"/>
    <row r="129" s="41" customFormat="1"/>
    <row r="130" s="41" customFormat="1"/>
    <row r="131" s="41" customFormat="1"/>
    <row r="132" s="41" customFormat="1"/>
    <row r="133" s="41" customFormat="1"/>
    <row r="134" s="41" customFormat="1"/>
    <row r="135" s="41" customFormat="1"/>
    <row r="136" s="41" customFormat="1"/>
    <row r="137" s="41" customFormat="1"/>
    <row r="138" s="41" customFormat="1"/>
    <row r="139" s="41" customFormat="1"/>
    <row r="140" s="41" customFormat="1"/>
    <row r="141" s="41" customFormat="1"/>
    <row r="142" s="41" customFormat="1"/>
    <row r="143" s="41" customFormat="1"/>
    <row r="144" s="41" customFormat="1"/>
    <row r="145" s="41" customFormat="1"/>
    <row r="146" s="41" customFormat="1"/>
    <row r="147" s="41" customFormat="1"/>
    <row r="148" s="41" customFormat="1"/>
    <row r="149" s="41" customFormat="1"/>
    <row r="150" s="41" customFormat="1"/>
    <row r="151" s="41" customFormat="1"/>
    <row r="152" s="41" customFormat="1"/>
    <row r="153" s="41" customFormat="1"/>
    <row r="154" s="41" customFormat="1"/>
    <row r="155" s="41" customFormat="1"/>
    <row r="156" s="41" customFormat="1"/>
    <row r="157" s="41" customFormat="1"/>
    <row r="158" s="41" customFormat="1"/>
    <row r="159" s="41" customFormat="1"/>
    <row r="160" s="41" customFormat="1"/>
    <row r="161" s="41" customFormat="1"/>
    <row r="162" s="41" customFormat="1"/>
    <row r="163" s="41" customFormat="1"/>
    <row r="164" s="41" customFormat="1"/>
    <row r="165" s="41" customFormat="1"/>
    <row r="166" s="41" customFormat="1"/>
    <row r="167" s="41" customFormat="1"/>
    <row r="168" s="41" customFormat="1"/>
    <row r="169" s="41" customFormat="1"/>
    <row r="170" s="41" customFormat="1"/>
    <row r="171" s="41" customFormat="1"/>
    <row r="172" s="41" customFormat="1"/>
    <row r="173" s="41" customFormat="1"/>
    <row r="174" s="41" customFormat="1"/>
    <row r="175" s="41" customFormat="1"/>
    <row r="176" s="41" customFormat="1"/>
    <row r="177" s="41" customFormat="1"/>
    <row r="178" s="41" customFormat="1"/>
    <row r="179" s="41" customFormat="1"/>
    <row r="180" s="41" customFormat="1"/>
    <row r="181" s="41" customFormat="1"/>
    <row r="182" s="41" customFormat="1"/>
    <row r="183" s="41" customFormat="1"/>
    <row r="184" s="41" customFormat="1"/>
    <row r="185" s="41" customFormat="1"/>
    <row r="186" s="41" customFormat="1"/>
    <row r="187" s="41" customFormat="1"/>
    <row r="188" s="41" customFormat="1"/>
    <row r="189" s="41" customFormat="1"/>
    <row r="190" s="41" customFormat="1"/>
    <row r="191" s="41" customFormat="1"/>
    <row r="192" s="41" customFormat="1"/>
    <row r="193" s="41" customFormat="1"/>
    <row r="194" s="41" customFormat="1"/>
    <row r="195" s="41" customFormat="1"/>
    <row r="196" s="41" customFormat="1"/>
    <row r="197" s="41" customFormat="1"/>
    <row r="198" s="41" customFormat="1"/>
    <row r="199" s="41" customFormat="1"/>
    <row r="200" s="41" customFormat="1"/>
    <row r="201" s="41" customFormat="1"/>
    <row r="202" s="41" customFormat="1"/>
    <row r="203" s="41" customFormat="1"/>
    <row r="204" s="41" customFormat="1"/>
    <row r="205" s="41" customFormat="1"/>
    <row r="206" s="41" customFormat="1"/>
    <row r="207" s="41" customFormat="1"/>
    <row r="208" s="41" customFormat="1"/>
    <row r="209" s="41" customFormat="1"/>
    <row r="210" s="41" customFormat="1"/>
    <row r="211" s="41" customFormat="1"/>
    <row r="212" s="41" customFormat="1"/>
    <row r="213" s="41" customFormat="1"/>
    <row r="214" s="41" customFormat="1"/>
    <row r="215" s="41" customFormat="1"/>
    <row r="216" s="41" customFormat="1"/>
    <row r="217" s="41" customFormat="1"/>
    <row r="218" s="41" customFormat="1"/>
    <row r="219" s="41" customFormat="1"/>
    <row r="220" s="41" customFormat="1"/>
    <row r="221" s="41" customFormat="1"/>
  </sheetData>
  <sheetProtection algorithmName="SHA-512" hashValue="GPNFpdxrZ1sGpiCNmNuyEl0y0e102mBXOFS3MvBowON6DTZSk1K+qgj2RZTON1Br2ParyUapH/5nH53mIPwrWw==" saltValue="uJWbipr+0HerVAHbqNFMrw==" spinCount="100000" sheet="1" objects="1" scenarios="1"/>
  <mergeCells count="1">
    <mergeCell ref="A1:C1"/>
  </mergeCells>
  <conditionalFormatting sqref="D4">
    <cfRule type="containsText" dxfId="26" priority="9" operator="containsText" text="√">
      <formula>NOT(ISERROR(SEARCH("√",D4)))</formula>
    </cfRule>
    <cfRule type="containsText" dxfId="25" priority="10" operator="containsText" text="X">
      <formula>NOT(ISERROR(SEARCH("X",D4)))</formula>
    </cfRule>
  </conditionalFormatting>
  <conditionalFormatting sqref="D6">
    <cfRule type="containsText" dxfId="24" priority="7" operator="containsText" text="√">
      <formula>NOT(ISERROR(SEARCH("√",D6)))</formula>
    </cfRule>
    <cfRule type="containsText" dxfId="23" priority="8" operator="containsText" text="X">
      <formula>NOT(ISERROR(SEARCH("X",D6)))</formula>
    </cfRule>
  </conditionalFormatting>
  <conditionalFormatting sqref="D8">
    <cfRule type="containsText" dxfId="22" priority="3" operator="containsText" text="√">
      <formula>NOT(ISERROR(SEARCH("√",D8)))</formula>
    </cfRule>
    <cfRule type="containsText" dxfId="21" priority="4" operator="containsText" text="X">
      <formula>NOT(ISERROR(SEARCH("X",D8)))</formula>
    </cfRule>
  </conditionalFormatting>
  <conditionalFormatting sqref="D10">
    <cfRule type="containsText" dxfId="20" priority="5" operator="containsText" text="√">
      <formula>NOT(ISERROR(SEARCH("√",D10)))</formula>
    </cfRule>
    <cfRule type="containsText" dxfId="19" priority="6" operator="containsText" text="X">
      <formula>NOT(ISERROR(SEARCH("X",D10)))</formula>
    </cfRule>
  </conditionalFormatting>
  <conditionalFormatting sqref="D12">
    <cfRule type="containsText" dxfId="18" priority="1" operator="containsText" text="√">
      <formula>NOT(ISERROR(SEARCH("√",D12)))</formula>
    </cfRule>
    <cfRule type="containsText" dxfId="17" priority="2" operator="containsText" text="X">
      <formula>NOT(ISERROR(SEARCH("X",D12)))</formula>
    </cfRule>
  </conditionalFormatting>
  <pageMargins left="0.7" right="0.7" top="0.75" bottom="0.75" header="0.3" footer="0.3"/>
  <pageSetup paperSize="9" scale="77"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2</xdr:col>
                    <xdr:colOff>0</xdr:colOff>
                    <xdr:row>3</xdr:row>
                    <xdr:rowOff>9525</xdr:rowOff>
                  </from>
                  <to>
                    <xdr:col>3</xdr:col>
                    <xdr:colOff>0</xdr:colOff>
                    <xdr:row>3</xdr:row>
                    <xdr:rowOff>209550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2</xdr:col>
                    <xdr:colOff>0</xdr:colOff>
                    <xdr:row>5</xdr:row>
                    <xdr:rowOff>0</xdr:rowOff>
                  </from>
                  <to>
                    <xdr:col>3</xdr:col>
                    <xdr:colOff>0</xdr:colOff>
                    <xdr:row>5</xdr:row>
                    <xdr:rowOff>200025</xdr:rowOff>
                  </to>
                </anchor>
              </controlPr>
            </control>
          </mc:Choice>
        </mc:AlternateContent>
        <mc:AlternateContent xmlns:mc="http://schemas.openxmlformats.org/markup-compatibility/2006">
          <mc:Choice Requires="x14">
            <control shapeId="14341" r:id="rId6" name="Drop Down 5">
              <controlPr defaultSize="0" autoLine="0" autoPict="0">
                <anchor moveWithCells="1">
                  <from>
                    <xdr:col>2</xdr:col>
                    <xdr:colOff>0</xdr:colOff>
                    <xdr:row>11</xdr:row>
                    <xdr:rowOff>0</xdr:rowOff>
                  </from>
                  <to>
                    <xdr:col>3</xdr:col>
                    <xdr:colOff>0</xdr:colOff>
                    <xdr:row>12</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ze xmlns="663013c5-8213-4db3-8b03-64bf84d66cba" xsi:nil="true"/>
    <TaxCatchAll xmlns="2a12b91c-2960-4896-82bc-d2c7e0731422" xsi:nil="true"/>
    <lcf76f155ced4ddcb4097134ff3c332f xmlns="663013c5-8213-4db3-8b03-64bf84d66cb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84D96FA313074A8A614CC6E349F49C" ma:contentTypeVersion="23" ma:contentTypeDescription="Create a new document." ma:contentTypeScope="" ma:versionID="f14d3f7d384807267eadb87d666ac4bf">
  <xsd:schema xmlns:xsd="http://www.w3.org/2001/XMLSchema" xmlns:xs="http://www.w3.org/2001/XMLSchema" xmlns:p="http://schemas.microsoft.com/office/2006/metadata/properties" xmlns:ns2="663013c5-8213-4db3-8b03-64bf84d66cba" xmlns:ns3="2a12b91c-2960-4896-82bc-d2c7e0731422" targetNamespace="http://schemas.microsoft.com/office/2006/metadata/properties" ma:root="true" ma:fieldsID="2ea3b49aabe666ecdf2a8b861b12033f" ns2:_="" ns3:_="">
    <xsd:import namespace="663013c5-8213-4db3-8b03-64bf84d66cba"/>
    <xsd:import namespace="2a12b91c-2960-4896-82bc-d2c7e07314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Size"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013c5-8213-4db3-8b03-64bf84d66c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Size" ma:index="20" nillable="true" ma:displayName="Size" ma:internalName="Size"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eb1ac3-f103-4bbb-a913-61dd974bf1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2b91c-2960-4896-82bc-d2c7e073142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264feef-924b-4909-b549-d88fd452b796}" ma:internalName="TaxCatchAll" ma:showField="CatchAllData" ma:web="2a12b91c-2960-4896-82bc-d2c7e07314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0FDDFE-1B63-4ACE-9E5C-B999BA2A8736}"/>
</file>

<file path=customXml/itemProps2.xml><?xml version="1.0" encoding="utf-8"?>
<ds:datastoreItem xmlns:ds="http://schemas.openxmlformats.org/officeDocument/2006/customXml" ds:itemID="{4F0CEFB7-D8A4-4F2D-A57C-B0CD56C18177}"/>
</file>

<file path=customXml/itemProps3.xml><?xml version="1.0" encoding="utf-8"?>
<ds:datastoreItem xmlns:ds="http://schemas.openxmlformats.org/officeDocument/2006/customXml" ds:itemID="{D7D2928B-3BBE-4813-A230-04F176F4DEAD}"/>
</file>

<file path=docProps/app.xml><?xml version="1.0" encoding="utf-8"?>
<Properties xmlns="http://schemas.openxmlformats.org/officeDocument/2006/extended-properties" xmlns:vt="http://schemas.openxmlformats.org/officeDocument/2006/docPropsVTypes">
  <Application>Microsoft Excel Online</Application>
  <Manager/>
  <Company>States Of Jersey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Ruane</dc:creator>
  <cp:keywords/>
  <dc:description/>
  <cp:lastModifiedBy/>
  <cp:revision/>
  <dcterms:created xsi:type="dcterms:W3CDTF">2015-08-21T13:22:24Z</dcterms:created>
  <dcterms:modified xsi:type="dcterms:W3CDTF">2024-02-27T11:45:44Z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0x010100D384D96FA313074A8A614CC6E349F49C</vt:lpwstr>
  </property>
  <property fmtid="{D5CDD505-2E9C-101B-9397-08002B2CF9AE}" pid="3" name="MediaServiceImageTags">
    <vt:lpwstr/>
  </property>
</Properties>
</file>